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88" i="1" l="1"/>
  <c r="A188" i="1"/>
  <c r="L187" i="1"/>
  <c r="J187" i="1"/>
  <c r="I187" i="1"/>
  <c r="H187" i="1"/>
  <c r="G187" i="1"/>
  <c r="F187" i="1"/>
  <c r="B178" i="1"/>
  <c r="A178" i="1"/>
  <c r="L177" i="1"/>
  <c r="L188" i="1" s="1"/>
  <c r="J177" i="1"/>
  <c r="J188" i="1" s="1"/>
  <c r="I177" i="1"/>
  <c r="I188" i="1" s="1"/>
  <c r="H177" i="1"/>
  <c r="H188" i="1" s="1"/>
  <c r="G177" i="1"/>
  <c r="G188" i="1" s="1"/>
  <c r="F177" i="1"/>
  <c r="F188" i="1" s="1"/>
  <c r="B170" i="1"/>
  <c r="A170" i="1"/>
  <c r="L169" i="1"/>
  <c r="J169" i="1"/>
  <c r="I169" i="1"/>
  <c r="H169" i="1"/>
  <c r="G169" i="1"/>
  <c r="F169" i="1"/>
  <c r="B160" i="1"/>
  <c r="A160" i="1"/>
  <c r="L159" i="1"/>
  <c r="L170" i="1" s="1"/>
  <c r="J159" i="1"/>
  <c r="J170" i="1" s="1"/>
  <c r="I159" i="1"/>
  <c r="I170" i="1" s="1"/>
  <c r="H159" i="1"/>
  <c r="H170" i="1" s="1"/>
  <c r="G159" i="1"/>
  <c r="G170" i="1" s="1"/>
  <c r="F159" i="1"/>
  <c r="F170" i="1" s="1"/>
  <c r="B151" i="1"/>
  <c r="A151" i="1"/>
  <c r="L150" i="1"/>
  <c r="J150" i="1"/>
  <c r="I150" i="1"/>
  <c r="H150" i="1"/>
  <c r="G150" i="1"/>
  <c r="F150" i="1"/>
  <c r="B142" i="1"/>
  <c r="A142" i="1"/>
  <c r="L141" i="1"/>
  <c r="L151" i="1" s="1"/>
  <c r="J141" i="1"/>
  <c r="J151" i="1" s="1"/>
  <c r="I141" i="1"/>
  <c r="I151" i="1" s="1"/>
  <c r="H141" i="1"/>
  <c r="H151" i="1" s="1"/>
  <c r="G141" i="1"/>
  <c r="G151" i="1" s="1"/>
  <c r="F141" i="1"/>
  <c r="F151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6" i="1"/>
  <c r="A106" i="1"/>
  <c r="L105" i="1"/>
  <c r="L115" i="1" s="1"/>
  <c r="J105" i="1"/>
  <c r="J115" i="1" s="1"/>
  <c r="I105" i="1"/>
  <c r="I115" i="1" s="1"/>
  <c r="H105" i="1"/>
  <c r="H115" i="1" s="1"/>
  <c r="G105" i="1"/>
  <c r="G115" i="1" s="1"/>
  <c r="F105" i="1"/>
  <c r="F115" i="1" s="1"/>
  <c r="B98" i="1"/>
  <c r="A98" i="1"/>
  <c r="L97" i="1"/>
  <c r="J97" i="1"/>
  <c r="I97" i="1"/>
  <c r="H97" i="1"/>
  <c r="G97" i="1"/>
  <c r="F97" i="1"/>
  <c r="B88" i="1"/>
  <c r="A88" i="1"/>
  <c r="L87" i="1"/>
  <c r="L98" i="1" s="1"/>
  <c r="J87" i="1"/>
  <c r="J98" i="1" s="1"/>
  <c r="I87" i="1"/>
  <c r="I98" i="1" s="1"/>
  <c r="H87" i="1"/>
  <c r="H98" i="1" s="1"/>
  <c r="G87" i="1"/>
  <c r="G98" i="1" s="1"/>
  <c r="F87" i="1"/>
  <c r="F98" i="1" s="1"/>
  <c r="B79" i="1"/>
  <c r="A79" i="1"/>
  <c r="L78" i="1"/>
  <c r="J78" i="1"/>
  <c r="I78" i="1"/>
  <c r="H78" i="1"/>
  <c r="G78" i="1"/>
  <c r="F78" i="1"/>
  <c r="B68" i="1"/>
  <c r="A68" i="1"/>
  <c r="L67" i="1"/>
  <c r="L79" i="1" s="1"/>
  <c r="J67" i="1"/>
  <c r="J79" i="1" s="1"/>
  <c r="I67" i="1"/>
  <c r="I79" i="1" s="1"/>
  <c r="H67" i="1"/>
  <c r="H79" i="1" s="1"/>
  <c r="G67" i="1"/>
  <c r="G79" i="1" s="1"/>
  <c r="F67" i="1"/>
  <c r="F79" i="1" s="1"/>
  <c r="B60" i="1"/>
  <c r="A60" i="1"/>
  <c r="L59" i="1"/>
  <c r="J59" i="1"/>
  <c r="I59" i="1"/>
  <c r="H59" i="1"/>
  <c r="G59" i="1"/>
  <c r="F59" i="1"/>
  <c r="B49" i="1"/>
  <c r="A49" i="1"/>
  <c r="L48" i="1"/>
  <c r="L60" i="1" s="1"/>
  <c r="J48" i="1"/>
  <c r="J60" i="1" s="1"/>
  <c r="I48" i="1"/>
  <c r="I60" i="1" s="1"/>
  <c r="H48" i="1"/>
  <c r="H60" i="1" s="1"/>
  <c r="G48" i="1"/>
  <c r="G60" i="1" s="1"/>
  <c r="F48" i="1"/>
  <c r="F60" i="1" s="1"/>
  <c r="B41" i="1"/>
  <c r="A41" i="1"/>
  <c r="L40" i="1"/>
  <c r="J40" i="1"/>
  <c r="I40" i="1"/>
  <c r="H40" i="1"/>
  <c r="G40" i="1"/>
  <c r="F40" i="1"/>
  <c r="B32" i="1"/>
  <c r="A32" i="1"/>
  <c r="L31" i="1"/>
  <c r="L41" i="1" s="1"/>
  <c r="J31" i="1"/>
  <c r="J41" i="1" s="1"/>
  <c r="I31" i="1"/>
  <c r="I41" i="1" s="1"/>
  <c r="H31" i="1"/>
  <c r="H41" i="1" s="1"/>
  <c r="G31" i="1"/>
  <c r="G41" i="1" s="1"/>
  <c r="F31" i="1"/>
  <c r="F41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L189" i="1" s="1"/>
  <c r="J12" i="1"/>
  <c r="J23" i="1" s="1"/>
  <c r="J189" i="1" s="1"/>
  <c r="I12" i="1"/>
  <c r="I23" i="1" s="1"/>
  <c r="I189" i="1" s="1"/>
  <c r="H12" i="1"/>
  <c r="H23" i="1" s="1"/>
  <c r="H189" i="1" s="1"/>
  <c r="G12" i="1"/>
  <c r="G23" i="1" s="1"/>
  <c r="G189" i="1" s="1"/>
  <c r="F12" i="1"/>
  <c r="F23" i="1" s="1"/>
  <c r="F189" i="1" s="1"/>
</calcChain>
</file>

<file path=xl/sharedStrings.xml><?xml version="1.0" encoding="utf-8"?>
<sst xmlns="http://schemas.openxmlformats.org/spreadsheetml/2006/main" count="447" uniqueCount="192">
  <si>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</si>
  <si>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</si>
  <si>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</si>
  <si>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</si>
  <si>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</si>
  <si>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</si>
  <si>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</si>
  <si>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</si>
  <si>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</si>
  <si>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</si>
  <si>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</si>
  <si>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</si>
  <si>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</si>
  <si>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</si>
  <si>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</si>
  <si>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</si>
  <si>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</si>
  <si>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</si>
  <si>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</si>
  <si>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</si>
  <si>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</si>
  <si>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</si>
  <si>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</si>
  <si>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</si>
  <si>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</si>
  <si>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</si>
  <si>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 с маслом</t>
  </si>
  <si>
    <t>170</t>
  </si>
  <si>
    <t>93-04</t>
  </si>
  <si>
    <t>гор.напиток</t>
  </si>
  <si>
    <t>Какао с молоком</t>
  </si>
  <si>
    <t>200</t>
  </si>
  <si>
    <t>382-17</t>
  </si>
  <si>
    <t>хлеб пшен.</t>
  </si>
  <si>
    <t>Хлеб пшеничный с витаминно-минерал. смесью</t>
  </si>
  <si>
    <t>25</t>
  </si>
  <si>
    <t xml:space="preserve">ГОСТ </t>
  </si>
  <si>
    <t>закуска</t>
  </si>
  <si>
    <t>Бутерброд с сыром</t>
  </si>
  <si>
    <t>60</t>
  </si>
  <si>
    <t>03-17</t>
  </si>
  <si>
    <t>фрукты</t>
  </si>
  <si>
    <t>Фрукты свежие</t>
  </si>
  <si>
    <t>100</t>
  </si>
  <si>
    <t>338-17</t>
  </si>
  <si>
    <t>итого</t>
  </si>
  <si>
    <t>Обед</t>
  </si>
  <si>
    <t>Салат из белокочанной капусты, зеленью</t>
  </si>
  <si>
    <t>45-17</t>
  </si>
  <si>
    <t>1 блюдо</t>
  </si>
  <si>
    <t>Суп картофельный с горохом, филе птицы, зеленью</t>
  </si>
  <si>
    <t>102-17</t>
  </si>
  <si>
    <t>2 блюдо</t>
  </si>
  <si>
    <t>Котлеты по-Ноябрьски из оленины и филе птицы с маслом</t>
  </si>
  <si>
    <t>ТТК №3</t>
  </si>
  <si>
    <t>гарнир</t>
  </si>
  <si>
    <t>Картофель отварной</t>
  </si>
  <si>
    <t>310-17</t>
  </si>
  <si>
    <t>напиток</t>
  </si>
  <si>
    <t>Компот из смеси сухофруктов</t>
  </si>
  <si>
    <t>349-17</t>
  </si>
  <si>
    <t>ГОСТ 58233-18</t>
  </si>
  <si>
    <t>хлеб ржан.</t>
  </si>
  <si>
    <t>Хлеб "Дарницкий" с витаминно-минерал. смесью</t>
  </si>
  <si>
    <t>ГОСТ 26983-15</t>
  </si>
  <si>
    <t>Итого за день:</t>
  </si>
  <si>
    <t>Кнели из оленины с соусом красным основным</t>
  </si>
  <si>
    <t>54-46-м-22</t>
  </si>
  <si>
    <t>Чай с брусникой</t>
  </si>
  <si>
    <t>54-22</t>
  </si>
  <si>
    <t>ГОСТ</t>
  </si>
  <si>
    <t>Помидоры свежие в нарезке</t>
  </si>
  <si>
    <t>54-3з-22</t>
  </si>
  <si>
    <t>Макаронные изделия отварные</t>
  </si>
  <si>
    <t>309-17</t>
  </si>
  <si>
    <t>Салат из свежих помидоров и огурцов</t>
  </si>
  <si>
    <t>24-17</t>
  </si>
  <si>
    <t>Борщ с капустой и  картофелем, говядиной</t>
  </si>
  <si>
    <t>200/15</t>
  </si>
  <si>
    <t>82-17</t>
  </si>
  <si>
    <t>Плов из птицы</t>
  </si>
  <si>
    <t>291-17</t>
  </si>
  <si>
    <t>Сок фруктовый</t>
  </si>
  <si>
    <t>389-17</t>
  </si>
  <si>
    <t>Ёжики из говядины с соусом томатным</t>
  </si>
  <si>
    <t>299-16</t>
  </si>
  <si>
    <t>Чай с молоком</t>
  </si>
  <si>
    <t>378-17</t>
  </si>
  <si>
    <t>Салат из свеклы с сыром</t>
  </si>
  <si>
    <t>50-17</t>
  </si>
  <si>
    <t>Пюре картофельное</t>
  </si>
  <si>
    <t>312-17</t>
  </si>
  <si>
    <t>Салат Витаминный</t>
  </si>
  <si>
    <t>86-97</t>
  </si>
  <si>
    <t>Суп картофельный с макаронными  изделиями филе птицы, зеленью</t>
  </si>
  <si>
    <t>200/10/1</t>
  </si>
  <si>
    <t>103-17</t>
  </si>
  <si>
    <t>Котлеты  из щуки с маслом</t>
  </si>
  <si>
    <t>90/5</t>
  </si>
  <si>
    <t>234-17</t>
  </si>
  <si>
    <t>Каша пшеничная вязкая</t>
  </si>
  <si>
    <t>303-17</t>
  </si>
  <si>
    <t>Компот из свежих яблок</t>
  </si>
  <si>
    <t>342-17</t>
  </si>
  <si>
    <t>Медальоны "Северный колорит" из оленины с маслом</t>
  </si>
  <si>
    <t>ТТК № 6</t>
  </si>
  <si>
    <t>Чай с лимоном</t>
  </si>
  <si>
    <t>377-17</t>
  </si>
  <si>
    <t>Огурцы свежие в нарезке</t>
  </si>
  <si>
    <t>54-2з-22</t>
  </si>
  <si>
    <t>Каша гречневая вязкая</t>
  </si>
  <si>
    <t xml:space="preserve">Салат из моркови </t>
  </si>
  <si>
    <t>132-94</t>
  </si>
  <si>
    <t>Рассольник ленинградский с зеленью</t>
  </si>
  <si>
    <t>96-17</t>
  </si>
  <si>
    <t>Тефтели из говядины с соусом красным основным</t>
  </si>
  <si>
    <t>278-17</t>
  </si>
  <si>
    <t>Сложный гарнир (капуста тушненная, пюре картофельное)</t>
  </si>
  <si>
    <t>8,81-82</t>
  </si>
  <si>
    <t>Напиток брусничный</t>
  </si>
  <si>
    <t>647-96</t>
  </si>
  <si>
    <t>Печень, тушенная в соусе красном основном</t>
  </si>
  <si>
    <t>408-96</t>
  </si>
  <si>
    <t>Чай с сахаром</t>
  </si>
  <si>
    <t>376-17</t>
  </si>
  <si>
    <t>Салат из кукурузы с яйцом, зеленью</t>
  </si>
  <si>
    <t>413-03</t>
  </si>
  <si>
    <t>Ассорти овощное (помидор, огурец, перец)</t>
  </si>
  <si>
    <t>52-2з-22</t>
  </si>
  <si>
    <t>Щи из свежей капусты с картофелем, филе птицы</t>
  </si>
  <si>
    <t>88-17</t>
  </si>
  <si>
    <t>Наггетсы из филе птицы</t>
  </si>
  <si>
    <t>326-16</t>
  </si>
  <si>
    <t>Напиток из шиповника</t>
  </si>
  <si>
    <t>388-16</t>
  </si>
  <si>
    <t>Каша манная молочная с маслом</t>
  </si>
  <si>
    <t>181-17</t>
  </si>
  <si>
    <t>Кофейный напиток с молоком</t>
  </si>
  <si>
    <t>379-17</t>
  </si>
  <si>
    <t>мучное изделие</t>
  </si>
  <si>
    <t>Блинчики со сгущенным молоком</t>
  </si>
  <si>
    <t>680-96</t>
  </si>
  <si>
    <t>Икра овощная</t>
  </si>
  <si>
    <t>74-17</t>
  </si>
  <si>
    <t>Суп крестьянский с зеленью</t>
  </si>
  <si>
    <t>98-17</t>
  </si>
  <si>
    <t>Пельмени из оленины с маслом</t>
  </si>
  <si>
    <t>664-96</t>
  </si>
  <si>
    <t>Компот из смеси сухофрутов</t>
  </si>
  <si>
    <t>Салат из белокочанной капусты с кунжутом</t>
  </si>
  <si>
    <t xml:space="preserve">Макаронные изделия отварные </t>
  </si>
  <si>
    <t>Помидор свежий в нарезке</t>
  </si>
  <si>
    <t>52-3з-22</t>
  </si>
  <si>
    <t>Щи из свежей капусты с картофелем, филе птицы, зеленью</t>
  </si>
  <si>
    <t>Печень по-строгановски</t>
  </si>
  <si>
    <t>2.111-99</t>
  </si>
  <si>
    <t>Напиток витаминный</t>
  </si>
  <si>
    <t>473-16</t>
  </si>
  <si>
    <t>Котлеты из щуки</t>
  </si>
  <si>
    <t>234-01</t>
  </si>
  <si>
    <t>54-9г-22</t>
  </si>
  <si>
    <t>Бутерброд с повидлом</t>
  </si>
  <si>
    <t>Салат из сборных овощей с зеленью</t>
  </si>
  <si>
    <t>77-16</t>
  </si>
  <si>
    <t>Рассольник домашний с филе птицы, зеленью</t>
  </si>
  <si>
    <t>294-12</t>
  </si>
  <si>
    <t>Каша гречневая рассыпчатая</t>
  </si>
  <si>
    <t>302-17</t>
  </si>
  <si>
    <t>Чай фруктовый с яблоками</t>
  </si>
  <si>
    <t>54-34-22</t>
  </si>
  <si>
    <t>Салат витаминный с кунжутом</t>
  </si>
  <si>
    <t>43-16</t>
  </si>
  <si>
    <t>Вареники с картофелем, маслом</t>
  </si>
  <si>
    <t>Салат "Нежный" с зеленью</t>
  </si>
  <si>
    <t>97-16</t>
  </si>
  <si>
    <t>Борщ с капустой и  картофелем, говядиной, зеленью</t>
  </si>
  <si>
    <t xml:space="preserve">Биточки из минтая </t>
  </si>
  <si>
    <t>Сложный гарнир (фасоль стручковая отварная, пюре картофельное)</t>
  </si>
  <si>
    <t>310-17/315-17</t>
  </si>
  <si>
    <t>Напиток лимонный</t>
  </si>
  <si>
    <t>646-96</t>
  </si>
  <si>
    <t>Запеканка из творога с соусом брусничным</t>
  </si>
  <si>
    <t>223-17</t>
  </si>
  <si>
    <t>41-12</t>
  </si>
  <si>
    <t>Салат из свежих помидоров и огурцов, зелень</t>
  </si>
  <si>
    <t>Суп из овощей с филе птицы, зеленью</t>
  </si>
  <si>
    <t>151-16</t>
  </si>
  <si>
    <t>Ёжики из говядины с соусом красным</t>
  </si>
  <si>
    <t>Хлеб "Дарницкий"с витаминно-минерал. смесью</t>
  </si>
  <si>
    <t>Среднее значение за период:</t>
  </si>
  <si>
    <t>+</t>
  </si>
  <si>
    <t>______________ В.П. Тарарина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</si>
</sst>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18">
    <font>
      <sz val="11"/>
      <color theme="1"/>
      <name val="Calibri"/>
      <scheme val="minor"/>
    </font>
    <font>
      <sz val="10"/>
      <name val="Arial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Calibri"/>
      <scheme val="minor"/>
    </font>
    <font>
      <sz val="10"/>
      <color theme="1"/>
      <name val="Calibri"/>
    </font>
    <font>
      <i/>
      <sz val="10"/>
      <color theme="1"/>
      <name val="Calibri"/>
      <scheme val="minor"/>
    </font>
    <font>
      <b/>
      <sz val="10"/>
      <color rgb="FF2D2D2D"/>
      <name val="Calibri"/>
    </font>
    <font>
      <b/>
      <sz val="10"/>
      <color theme="1"/>
      <name val="Calibri"/>
      <scheme val="minor"/>
    </font>
    <font>
      <sz val="10"/>
      <color theme="1"/>
      <name val="Calibri"/>
    </font>
    <font>
      <sz val="10"/>
      <name val="Calibri"/>
    </font>
    <font>
      <sz val="10"/>
      <color theme="1"/>
      <name val="Liberation Serif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theme="0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medium">
        <color auto="1"/>
      </left>
      <right style="medium">
        <color auto="1"/>
      </right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medium">
        <color auto="1"/>
      </right>
      <top style="thin">
        <color theme="1"/>
      </top>
      <bottom/>
      <diagonal/>
    </border>
    <border>
      <left style="medium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17" fillId="0" borderId="0" applyFont="0" applyFill="0" applyBorder="0" applyProtection="0"/>
    <xf numFmtId="0" fontId="1" fillId="0" borderId="0"/>
  </cellStyleXfs>
  <cellXfs count="4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/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5" xfId="0" applyFont="1" applyBorder="1"/>
    <xf numFmtId="0" fontId="9" fillId="0" borderId="10" xfId="0" applyFont="1" applyBorder="1"/>
    <xf numFmtId="0" fontId="10" fillId="4" borderId="10" xfId="0" applyFont="1" applyFill="1" applyBorder="1" applyAlignment="1" applyProtection="1">
      <alignment horizontal="left" vertical="center" wrapText="1"/>
      <protection locked="0"/>
    </xf>
    <xf numFmtId="49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 applyProtection="1">
      <alignment vertical="center" wrapText="1"/>
      <protection locked="0"/>
    </xf>
    <xf numFmtId="2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13" xfId="0" applyFont="1" applyBorder="1"/>
    <xf numFmtId="164" fontId="10" fillId="4" borderId="10" xfId="0" applyNumberFormat="1" applyFont="1" applyFill="1" applyBorder="1" applyAlignment="1">
      <alignment horizontal="center" vertical="center"/>
    </xf>
    <xf numFmtId="1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vertical="center"/>
      <protection locked="0"/>
    </xf>
    <xf numFmtId="164" fontId="10" fillId="4" borderId="10" xfId="0" applyNumberFormat="1" applyFont="1" applyFill="1" applyBorder="1" applyAlignment="1">
      <alignment horizontal="center"/>
    </xf>
    <xf numFmtId="1" fontId="10" fillId="4" borderId="10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 applyProtection="1">
      <alignment vertical="center" wrapText="1"/>
      <protection locked="0"/>
    </xf>
    <xf numFmtId="0" fontId="9" fillId="0" borderId="10" xfId="0" applyFont="1" applyBorder="1" applyProtection="1">
      <protection locked="0"/>
    </xf>
    <xf numFmtId="0" fontId="9" fillId="3" borderId="10" xfId="0" applyFont="1" applyFill="1" applyBorder="1" applyProtection="1">
      <protection locked="0"/>
    </xf>
    <xf numFmtId="0" fontId="10" fillId="3" borderId="10" xfId="0" applyFont="1" applyFill="1" applyBorder="1" applyAlignment="1" applyProtection="1">
      <alignment vertical="top" wrapText="1"/>
      <protection locked="0"/>
    </xf>
    <xf numFmtId="0" fontId="10" fillId="3" borderId="10" xfId="0" applyFont="1" applyFill="1" applyBorder="1" applyAlignment="1" applyProtection="1">
      <alignment horizontal="center" vertical="top" wrapText="1"/>
      <protection locked="0"/>
    </xf>
    <xf numFmtId="164" fontId="10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16" xfId="0" applyFont="1" applyBorder="1"/>
    <xf numFmtId="0" fontId="11" fillId="0" borderId="10" xfId="0" applyFont="1" applyBorder="1" applyAlignment="1" applyProtection="1">
      <alignment horizontal="right"/>
      <protection locked="0"/>
    </xf>
    <xf numFmtId="0" fontId="10" fillId="0" borderId="10" xfId="0" applyFont="1" applyBorder="1" applyAlignment="1">
      <alignment vertical="top" wrapText="1"/>
    </xf>
    <xf numFmtId="49" fontId="10" fillId="0" borderId="10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164" fontId="10" fillId="0" borderId="10" xfId="0" applyNumberFormat="1" applyFont="1" applyBorder="1" applyAlignment="1">
      <alignment horizontal="center" vertical="top" wrapText="1"/>
    </xf>
    <xf numFmtId="1" fontId="10" fillId="0" borderId="10" xfId="0" applyNumberFormat="1" applyFont="1" applyBorder="1" applyAlignment="1">
      <alignment horizontal="center" vertical="top" wrapText="1"/>
    </xf>
    <xf numFmtId="2" fontId="10" fillId="0" borderId="10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9" fillId="4" borderId="10" xfId="0" applyFont="1" applyFill="1" applyBorder="1"/>
    <xf numFmtId="0" fontId="10" fillId="5" borderId="10" xfId="0" applyFont="1" applyFill="1" applyBorder="1" applyAlignment="1">
      <alignment horizontal="left" wrapText="1"/>
    </xf>
    <xf numFmtId="0" fontId="10" fillId="5" borderId="10" xfId="0" applyFont="1" applyFill="1" applyBorder="1" applyAlignment="1">
      <alignment horizontal="center"/>
    </xf>
    <xf numFmtId="164" fontId="10" fillId="5" borderId="10" xfId="0" applyNumberFormat="1" applyFont="1" applyFill="1" applyBorder="1" applyAlignment="1">
      <alignment horizontal="center"/>
    </xf>
    <xf numFmtId="1" fontId="10" fillId="5" borderId="10" xfId="0" applyNumberFormat="1" applyFont="1" applyFill="1" applyBorder="1" applyAlignment="1">
      <alignment horizontal="center"/>
    </xf>
    <xf numFmtId="16" fontId="10" fillId="5" borderId="10" xfId="0" applyNumberFormat="1" applyFont="1" applyFill="1" applyBorder="1"/>
    <xf numFmtId="2" fontId="10" fillId="5" borderId="10" xfId="0" applyNumberFormat="1" applyFont="1" applyFill="1" applyBorder="1" applyAlignment="1">
      <alignment horizontal="center"/>
    </xf>
    <xf numFmtId="0" fontId="2" fillId="0" borderId="10" xfId="0" applyFont="1" applyBorder="1"/>
    <xf numFmtId="0" fontId="10" fillId="5" borderId="10" xfId="0" applyFont="1" applyFill="1" applyBorder="1" applyAlignment="1">
      <alignment horizontal="center" vertical="center"/>
    </xf>
    <xf numFmtId="164" fontId="10" fillId="5" borderId="10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vertical="center"/>
    </xf>
    <xf numFmtId="2" fontId="10" fillId="5" borderId="10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left"/>
    </xf>
    <xf numFmtId="0" fontId="10" fillId="5" borderId="10" xfId="0" applyFont="1" applyFill="1" applyBorder="1"/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10" fillId="6" borderId="22" xfId="0" applyFont="1" applyFill="1" applyBorder="1" applyAlignment="1">
      <alignment vertical="top" wrapText="1"/>
    </xf>
    <xf numFmtId="1" fontId="10" fillId="6" borderId="22" xfId="0" applyNumberFormat="1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2" fontId="10" fillId="6" borderId="23" xfId="0" applyNumberFormat="1" applyFont="1" applyFill="1" applyBorder="1" applyAlignment="1">
      <alignment horizontal="center" vertical="top" wrapText="1"/>
    </xf>
    <xf numFmtId="0" fontId="9" fillId="0" borderId="4" xfId="0" applyFont="1" applyBorder="1"/>
    <xf numFmtId="0" fontId="9" fillId="4" borderId="24" xfId="0" applyFont="1" applyFill="1" applyBorder="1"/>
    <xf numFmtId="0" fontId="10" fillId="4" borderId="24" xfId="0" applyFont="1" applyFill="1" applyBorder="1" applyAlignment="1">
      <alignment horizontal="left"/>
    </xf>
    <xf numFmtId="0" fontId="10" fillId="4" borderId="24" xfId="0" applyFont="1" applyFill="1" applyBorder="1" applyAlignment="1" applyProtection="1">
      <alignment horizontal="center" vertical="center" wrapText="1"/>
      <protection locked="0"/>
    </xf>
    <xf numFmtId="164" fontId="14" fillId="4" borderId="24" xfId="0" applyNumberFormat="1" applyFont="1" applyFill="1" applyBorder="1" applyAlignment="1">
      <alignment horizontal="center"/>
    </xf>
    <xf numFmtId="1" fontId="14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2" fontId="14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/>
    <xf numFmtId="0" fontId="9" fillId="4" borderId="1" xfId="0" applyFont="1" applyFill="1" applyBorder="1"/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64" fontId="14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2" fontId="14" fillId="4" borderId="26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 applyProtection="1">
      <alignment vertical="center"/>
      <protection locked="0"/>
    </xf>
    <xf numFmtId="0" fontId="10" fillId="4" borderId="1" xfId="2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0" fontId="14" fillId="4" borderId="1" xfId="0" applyFont="1" applyFill="1" applyBorder="1"/>
    <xf numFmtId="0" fontId="9" fillId="3" borderId="1" xfId="0" applyFont="1" applyFill="1" applyBorder="1" applyProtection="1">
      <protection locked="0"/>
    </xf>
    <xf numFmtId="164" fontId="10" fillId="4" borderId="1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2" fontId="10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vertical="top" wrapText="1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0" fillId="3" borderId="26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/>
    <xf numFmtId="0" fontId="11" fillId="7" borderId="1" xfId="0" applyFont="1" applyFill="1" applyBorder="1" applyAlignment="1" applyProtection="1">
      <alignment horizontal="right"/>
      <protection locked="0"/>
    </xf>
    <xf numFmtId="0" fontId="10" fillId="7" borderId="1" xfId="0" applyFont="1" applyFill="1" applyBorder="1" applyAlignment="1">
      <alignment vertical="top" wrapText="1"/>
    </xf>
    <xf numFmtId="0" fontId="10" fillId="7" borderId="1" xfId="0" applyFont="1" applyFill="1" applyBorder="1" applyAlignment="1">
      <alignment horizontal="center" vertical="top" wrapText="1"/>
    </xf>
    <xf numFmtId="164" fontId="10" fillId="7" borderId="1" xfId="0" applyNumberFormat="1" applyFont="1" applyFill="1" applyBorder="1" applyAlignment="1">
      <alignment horizontal="center" vertical="top" wrapText="1"/>
    </xf>
    <xf numFmtId="1" fontId="10" fillId="7" borderId="1" xfId="0" applyNumberFormat="1" applyFont="1" applyFill="1" applyBorder="1" applyAlignment="1">
      <alignment horizontal="center" vertical="top" wrapText="1"/>
    </xf>
    <xf numFmtId="164" fontId="10" fillId="7" borderId="1" xfId="0" applyNumberFormat="1" applyFont="1" applyFill="1" applyBorder="1" applyAlignment="1">
      <alignment vertical="top" wrapText="1"/>
    </xf>
    <xf numFmtId="164" fontId="10" fillId="7" borderId="26" xfId="0" applyNumberFormat="1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0" borderId="28" xfId="0" applyFont="1" applyBorder="1"/>
    <xf numFmtId="0" fontId="15" fillId="5" borderId="29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" fontId="10" fillId="5" borderId="2" xfId="0" applyNumberFormat="1" applyFont="1" applyFill="1" applyBorder="1" applyAlignment="1">
      <alignment horizontal="center"/>
    </xf>
    <xf numFmtId="0" fontId="10" fillId="5" borderId="1" xfId="0" applyFont="1" applyFill="1" applyBorder="1"/>
    <xf numFmtId="0" fontId="10" fillId="5" borderId="30" xfId="0" applyFont="1" applyFill="1" applyBorder="1" applyAlignment="1">
      <alignment horizontal="center"/>
    </xf>
    <xf numFmtId="0" fontId="10" fillId="5" borderId="29" xfId="0" applyFont="1" applyFill="1" applyBorder="1" applyAlignment="1">
      <alignment horizontal="left"/>
    </xf>
    <xf numFmtId="164" fontId="10" fillId="5" borderId="1" xfId="0" applyNumberFormat="1" applyFont="1" applyFill="1" applyBorder="1" applyAlignment="1">
      <alignment horizontal="center"/>
    </xf>
    <xf numFmtId="1" fontId="10" fillId="5" borderId="1" xfId="0" applyNumberFormat="1" applyFont="1" applyFill="1" applyBorder="1" applyAlignment="1">
      <alignment horizontal="center"/>
    </xf>
    <xf numFmtId="49" fontId="10" fillId="5" borderId="1" xfId="0" applyNumberFormat="1" applyFont="1" applyFill="1" applyBorder="1"/>
    <xf numFmtId="2" fontId="10" fillId="5" borderId="30" xfId="0" applyNumberFormat="1" applyFont="1" applyFill="1" applyBorder="1" applyAlignment="1">
      <alignment horizontal="center"/>
    </xf>
    <xf numFmtId="0" fontId="9" fillId="4" borderId="2" xfId="0" applyFont="1" applyFill="1" applyBorder="1"/>
    <xf numFmtId="164" fontId="10" fillId="5" borderId="31" xfId="0" applyNumberFormat="1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2" fontId="10" fillId="5" borderId="26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0" fontId="10" fillId="5" borderId="32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wrapText="1"/>
    </xf>
    <xf numFmtId="2" fontId="10" fillId="0" borderId="26" xfId="0" applyNumberFormat="1" applyFont="1" applyBorder="1" applyAlignment="1">
      <alignment horizontal="center" vertical="top" wrapText="1"/>
    </xf>
    <xf numFmtId="0" fontId="10" fillId="6" borderId="1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top" wrapText="1"/>
    </xf>
    <xf numFmtId="164" fontId="10" fillId="6" borderId="19" xfId="0" applyNumberFormat="1" applyFont="1" applyFill="1" applyBorder="1" applyAlignment="1">
      <alignment horizontal="center" vertical="top" wrapText="1"/>
    </xf>
    <xf numFmtId="1" fontId="10" fillId="6" borderId="19" xfId="0" applyNumberFormat="1" applyFont="1" applyFill="1" applyBorder="1" applyAlignment="1">
      <alignment horizontal="center" vertical="top" wrapText="1"/>
    </xf>
    <xf numFmtId="2" fontId="10" fillId="6" borderId="34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164" fontId="10" fillId="4" borderId="2" xfId="0" applyNumberFormat="1" applyFont="1" applyFill="1" applyBorder="1" applyAlignment="1">
      <alignment horizontal="center"/>
    </xf>
    <xf numFmtId="164" fontId="10" fillId="4" borderId="35" xfId="0" applyNumberFormat="1" applyFont="1" applyFill="1" applyBorder="1" applyAlignment="1">
      <alignment horizontal="center"/>
    </xf>
    <xf numFmtId="2" fontId="10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/>
    <xf numFmtId="0" fontId="10" fillId="4" borderId="29" xfId="0" applyFont="1" applyFill="1" applyBorder="1" applyAlignment="1">
      <alignment horizontal="left"/>
    </xf>
    <xf numFmtId="164" fontId="10" fillId="4" borderId="1" xfId="0" applyNumberFormat="1" applyFont="1" applyFill="1" applyBorder="1" applyAlignment="1">
      <alignment horizontal="center" vertical="center"/>
    </xf>
    <xf numFmtId="164" fontId="10" fillId="4" borderId="37" xfId="0" applyNumberFormat="1" applyFont="1" applyFill="1" applyBorder="1" applyAlignment="1">
      <alignment horizontal="center" vertical="center"/>
    </xf>
    <xf numFmtId="2" fontId="10" fillId="4" borderId="38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37" xfId="0" applyNumberFormat="1" applyFont="1" applyFill="1" applyBorder="1" applyAlignment="1">
      <alignment horizontal="center" vertical="center" wrapText="1"/>
    </xf>
    <xf numFmtId="164" fontId="10" fillId="4" borderId="10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/>
    </xf>
    <xf numFmtId="0" fontId="10" fillId="4" borderId="28" xfId="0" applyFont="1" applyFill="1" applyBorder="1" applyAlignment="1" applyProtection="1">
      <alignment horizontal="left" vertical="center" wrapText="1"/>
      <protection locked="0"/>
    </xf>
    <xf numFmtId="1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37" xfId="0" applyNumberFormat="1" applyFont="1" applyFill="1" applyBorder="1" applyAlignment="1">
      <alignment horizontal="center"/>
    </xf>
    <xf numFmtId="2" fontId="10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top" wrapText="1"/>
      <protection locked="0"/>
    </xf>
    <xf numFmtId="0" fontId="10" fillId="3" borderId="2" xfId="0" applyFont="1" applyFill="1" applyBorder="1" applyAlignment="1" applyProtection="1">
      <alignment horizontal="center" vertical="top" wrapText="1"/>
      <protection locked="0"/>
    </xf>
    <xf numFmtId="0" fontId="10" fillId="3" borderId="2" xfId="0" applyFont="1" applyFill="1" applyBorder="1" applyAlignment="1" applyProtection="1">
      <alignment vertical="top" wrapText="1"/>
      <protection locked="0"/>
    </xf>
    <xf numFmtId="0" fontId="11" fillId="0" borderId="28" xfId="0" applyFont="1" applyBorder="1" applyAlignment="1" applyProtection="1">
      <alignment horizontal="right"/>
      <protection locked="0"/>
    </xf>
    <xf numFmtId="0" fontId="10" fillId="0" borderId="28" xfId="0" applyFont="1" applyBorder="1" applyAlignment="1">
      <alignment vertical="top" wrapText="1"/>
    </xf>
    <xf numFmtId="0" fontId="10" fillId="0" borderId="40" xfId="0" applyFont="1" applyBorder="1" applyAlignment="1">
      <alignment horizontal="center" vertical="top" wrapText="1"/>
    </xf>
    <xf numFmtId="164" fontId="10" fillId="0" borderId="28" xfId="0" applyNumberFormat="1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1" fontId="10" fillId="0" borderId="28" xfId="0" applyNumberFormat="1" applyFont="1" applyBorder="1" applyAlignment="1">
      <alignment horizontal="center" vertical="top" wrapText="1"/>
    </xf>
    <xf numFmtId="2" fontId="10" fillId="0" borderId="41" xfId="0" applyNumberFormat="1" applyFont="1" applyBorder="1" applyAlignment="1">
      <alignment horizontal="center" vertical="top" wrapText="1"/>
    </xf>
    <xf numFmtId="0" fontId="15" fillId="5" borderId="29" xfId="0" applyFont="1" applyFill="1" applyBorder="1" applyAlignment="1">
      <alignment horizontal="left" wrapText="1"/>
    </xf>
    <xf numFmtId="0" fontId="10" fillId="5" borderId="29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26" xfId="0" applyNumberFormat="1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left"/>
    </xf>
    <xf numFmtId="2" fontId="10" fillId="5" borderId="32" xfId="0" applyNumberFormat="1" applyFont="1" applyFill="1" applyBorder="1" applyAlignment="1">
      <alignment horizontal="center"/>
    </xf>
    <xf numFmtId="0" fontId="10" fillId="0" borderId="29" xfId="0" applyFont="1" applyBorder="1" applyAlignment="1">
      <alignment horizontal="center" vertical="top" wrapText="1"/>
    </xf>
    <xf numFmtId="0" fontId="2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10" fillId="6" borderId="28" xfId="0" applyFont="1" applyFill="1" applyBorder="1" applyAlignment="1">
      <alignment vertical="top" wrapText="1"/>
    </xf>
    <xf numFmtId="0" fontId="10" fillId="6" borderId="28" xfId="0" applyFont="1" applyFill="1" applyBorder="1" applyAlignment="1">
      <alignment horizontal="center" vertical="top" wrapText="1"/>
    </xf>
    <xf numFmtId="1" fontId="10" fillId="6" borderId="28" xfId="0" applyNumberFormat="1" applyFont="1" applyFill="1" applyBorder="1" applyAlignment="1">
      <alignment horizontal="center" vertical="top" wrapText="1"/>
    </xf>
    <xf numFmtId="2" fontId="10" fillId="6" borderId="41" xfId="0" applyNumberFormat="1" applyFont="1" applyFill="1" applyBorder="1" applyAlignment="1">
      <alignment horizontal="center" vertical="top" wrapText="1"/>
    </xf>
    <xf numFmtId="0" fontId="9" fillId="0" borderId="24" xfId="0" applyFont="1" applyBorder="1"/>
    <xf numFmtId="0" fontId="10" fillId="4" borderId="24" xfId="0" applyFont="1" applyFill="1" applyBorder="1" applyAlignment="1" applyProtection="1">
      <alignment horizontal="left" vertical="center" wrapText="1"/>
      <protection locked="0"/>
    </xf>
    <xf numFmtId="1" fontId="10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43" xfId="0" applyNumberFormat="1" applyFont="1" applyFill="1" applyBorder="1" applyAlignment="1">
      <alignment horizontal="center" vertical="center" wrapText="1"/>
    </xf>
    <xf numFmtId="2" fontId="10" fillId="4" borderId="44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0" xfId="0" applyNumberFormat="1" applyFont="1" applyFill="1" applyBorder="1" applyAlignment="1">
      <alignment vertical="center" wrapText="1"/>
    </xf>
    <xf numFmtId="0" fontId="9" fillId="2" borderId="1" xfId="0" applyFont="1" applyFill="1" applyBorder="1" applyProtection="1">
      <protection locked="0"/>
    </xf>
    <xf numFmtId="164" fontId="10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top" wrapText="1"/>
      <protection locked="0"/>
    </xf>
    <xf numFmtId="164" fontId="10" fillId="0" borderId="40" xfId="0" applyNumberFormat="1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distributed"/>
    </xf>
    <xf numFmtId="1" fontId="10" fillId="4" borderId="1" xfId="0" applyNumberFormat="1" applyFont="1" applyFill="1" applyBorder="1" applyAlignment="1">
      <alignment horizontal="center" vertical="distributed"/>
    </xf>
    <xf numFmtId="16" fontId="15" fillId="5" borderId="1" xfId="0" applyNumberFormat="1" applyFont="1" applyFill="1" applyBorder="1" applyAlignment="1">
      <alignment vertical="center"/>
    </xf>
    <xf numFmtId="2" fontId="15" fillId="5" borderId="26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/>
    </xf>
    <xf numFmtId="17" fontId="15" fillId="5" borderId="1" xfId="0" applyNumberFormat="1" applyFont="1" applyFill="1" applyBorder="1"/>
    <xf numFmtId="2" fontId="15" fillId="5" borderId="30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vertical="center"/>
    </xf>
    <xf numFmtId="2" fontId="15" fillId="5" borderId="26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left" wrapText="1"/>
    </xf>
    <xf numFmtId="1" fontId="10" fillId="4" borderId="1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11" fillId="0" borderId="28" xfId="0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/>
    </xf>
    <xf numFmtId="0" fontId="10" fillId="6" borderId="33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horizontal="center" vertical="center" wrapText="1"/>
    </xf>
    <xf numFmtId="1" fontId="10" fillId="6" borderId="19" xfId="0" applyNumberFormat="1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vertical="center" wrapText="1"/>
    </xf>
    <xf numFmtId="2" fontId="10" fillId="6" borderId="34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vertical="center" wrapText="1"/>
      <protection locked="0"/>
    </xf>
    <xf numFmtId="2" fontId="10" fillId="4" borderId="30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horizontal="left" wrapText="1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4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8" xfId="0" applyNumberFormat="1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 wrapText="1"/>
    </xf>
    <xf numFmtId="0" fontId="9" fillId="3" borderId="28" xfId="0" applyFont="1" applyFill="1" applyBorder="1" applyProtection="1">
      <protection locked="0"/>
    </xf>
    <xf numFmtId="0" fontId="10" fillId="3" borderId="28" xfId="0" applyFont="1" applyFill="1" applyBorder="1" applyAlignment="1" applyProtection="1">
      <alignment vertical="top" wrapText="1"/>
      <protection locked="0"/>
    </xf>
    <xf numFmtId="0" fontId="10" fillId="3" borderId="28" xfId="0" applyFont="1" applyFill="1" applyBorder="1" applyAlignment="1" applyProtection="1">
      <alignment horizontal="center" vertical="top" wrapText="1"/>
      <protection locked="0"/>
    </xf>
    <xf numFmtId="0" fontId="10" fillId="3" borderId="41" xfId="0" applyFont="1" applyFill="1" applyBorder="1" applyAlignment="1" applyProtection="1">
      <alignment horizontal="center" vertical="top" wrapText="1"/>
      <protection locked="0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1" fillId="0" borderId="24" xfId="0" applyFont="1" applyBorder="1" applyAlignment="1" applyProtection="1">
      <alignment horizontal="right"/>
      <protection locked="0"/>
    </xf>
    <xf numFmtId="0" fontId="10" fillId="0" borderId="24" xfId="0" applyFont="1" applyBorder="1" applyAlignment="1">
      <alignment vertical="top" wrapText="1"/>
    </xf>
    <xf numFmtId="0" fontId="10" fillId="0" borderId="24" xfId="0" applyFont="1" applyBorder="1" applyAlignment="1">
      <alignment horizontal="center" vertical="top" wrapText="1"/>
    </xf>
    <xf numFmtId="164" fontId="10" fillId="0" borderId="24" xfId="0" applyNumberFormat="1" applyFont="1" applyBorder="1" applyAlignment="1">
      <alignment horizontal="center" vertical="top" wrapText="1"/>
    </xf>
    <xf numFmtId="1" fontId="10" fillId="0" borderId="24" xfId="0" applyNumberFormat="1" applyFont="1" applyBorder="1" applyAlignment="1">
      <alignment horizontal="center" vertical="top" wrapText="1"/>
    </xf>
    <xf numFmtId="2" fontId="10" fillId="0" borderId="25" xfId="0" applyNumberFormat="1" applyFont="1" applyBorder="1" applyAlignment="1">
      <alignment horizontal="center" vertical="top" wrapText="1"/>
    </xf>
    <xf numFmtId="164" fontId="10" fillId="6" borderId="28" xfId="0" applyNumberFormat="1" applyFont="1" applyFill="1" applyBorder="1" applyAlignment="1">
      <alignment horizontal="center" vertical="top" wrapText="1"/>
    </xf>
    <xf numFmtId="164" fontId="10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9" fillId="0" borderId="22" xfId="0" applyFont="1" applyBorder="1"/>
    <xf numFmtId="0" fontId="11" fillId="0" borderId="19" xfId="0" applyFont="1" applyBorder="1" applyAlignment="1" applyProtection="1">
      <alignment horizontal="right"/>
      <protection locked="0"/>
    </xf>
    <xf numFmtId="0" fontId="10" fillId="0" borderId="19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top" wrapText="1"/>
    </xf>
    <xf numFmtId="164" fontId="10" fillId="0" borderId="19" xfId="0" applyNumberFormat="1" applyFont="1" applyBorder="1" applyAlignment="1">
      <alignment horizontal="center" vertical="top" wrapText="1"/>
    </xf>
    <xf numFmtId="1" fontId="10" fillId="0" borderId="19" xfId="0" applyNumberFormat="1" applyFont="1" applyBorder="1" applyAlignment="1">
      <alignment horizontal="center" vertical="top" wrapText="1"/>
    </xf>
    <xf numFmtId="2" fontId="10" fillId="0" borderId="34" xfId="0" applyNumberFormat="1" applyFont="1" applyBorder="1" applyAlignment="1">
      <alignment horizontal="center" vertical="top" wrapText="1"/>
    </xf>
    <xf numFmtId="0" fontId="10" fillId="5" borderId="16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center"/>
    </xf>
    <xf numFmtId="16" fontId="10" fillId="5" borderId="2" xfId="0" applyNumberFormat="1" applyFont="1" applyFill="1" applyBorder="1"/>
    <xf numFmtId="2" fontId="10" fillId="5" borderId="48" xfId="0" applyNumberFormat="1" applyFont="1" applyFill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9" fillId="0" borderId="51" xfId="0" applyFont="1" applyBorder="1"/>
    <xf numFmtId="0" fontId="11" fillId="0" borderId="31" xfId="0" applyFont="1" applyBorder="1" applyAlignment="1" applyProtection="1">
      <alignment horizontal="right"/>
      <protection locked="0"/>
    </xf>
    <xf numFmtId="0" fontId="2" fillId="6" borderId="52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0" fillId="4" borderId="16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center"/>
    </xf>
    <xf numFmtId="164" fontId="10" fillId="4" borderId="10" xfId="0" applyNumberFormat="1" applyFont="1" applyFill="1" applyBorder="1" applyAlignment="1" applyProtection="1">
      <alignment horizontal="center"/>
      <protection locked="0"/>
    </xf>
    <xf numFmtId="1" fontId="10" fillId="4" borderId="10" xfId="0" applyNumberFormat="1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Protection="1">
      <protection locked="0"/>
    </xf>
    <xf numFmtId="2" fontId="10" fillId="4" borderId="36" xfId="0" applyNumberFormat="1" applyFont="1" applyFill="1" applyBorder="1" applyAlignment="1" applyProtection="1">
      <alignment horizontal="center"/>
      <protection locked="0"/>
    </xf>
    <xf numFmtId="1" fontId="10" fillId="4" borderId="29" xfId="0" applyNumberFormat="1" applyFont="1" applyFill="1" applyBorder="1" applyAlignment="1" applyProtection="1">
      <alignment horizontal="center"/>
      <protection locked="0"/>
    </xf>
    <xf numFmtId="2" fontId="10" fillId="4" borderId="38" xfId="0" applyNumberFormat="1" applyFont="1" applyFill="1" applyBorder="1" applyAlignment="1" applyProtection="1">
      <alignment horizont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8" xfId="0" applyFont="1" applyFill="1" applyBorder="1" applyAlignment="1" applyProtection="1">
      <alignment wrapText="1"/>
      <protection locked="0"/>
    </xf>
    <xf numFmtId="1" fontId="10" fillId="4" borderId="40" xfId="0" applyNumberFormat="1" applyFont="1" applyFill="1" applyBorder="1" applyAlignment="1" applyProtection="1">
      <alignment horizontal="center"/>
      <protection locked="0"/>
    </xf>
    <xf numFmtId="2" fontId="10" fillId="4" borderId="39" xfId="0" applyNumberFormat="1" applyFont="1" applyFill="1" applyBorder="1" applyAlignment="1" applyProtection="1">
      <alignment horizontal="center"/>
      <protection locked="0"/>
    </xf>
    <xf numFmtId="0" fontId="10" fillId="3" borderId="38" xfId="0" applyFont="1" applyFill="1" applyBorder="1" applyAlignment="1" applyProtection="1">
      <alignment horizontal="center" vertical="top" wrapText="1"/>
      <protection locked="0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49" fontId="10" fillId="5" borderId="2" xfId="0" applyNumberFormat="1" applyFont="1" applyFill="1" applyBorder="1"/>
    <xf numFmtId="49" fontId="10" fillId="5" borderId="1" xfId="1" applyNumberFormat="1" applyFont="1" applyFill="1" applyBorder="1" applyAlignment="1">
      <alignment vertical="center"/>
    </xf>
    <xf numFmtId="0" fontId="10" fillId="5" borderId="1" xfId="2" applyFont="1" applyFill="1" applyBorder="1"/>
    <xf numFmtId="0" fontId="2" fillId="6" borderId="50" xfId="0" applyFont="1" applyFill="1" applyBorder="1" applyAlignment="1">
      <alignment horizontal="center"/>
    </xf>
    <xf numFmtId="0" fontId="10" fillId="6" borderId="42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horizontal="center"/>
    </xf>
    <xf numFmtId="0" fontId="10" fillId="4" borderId="10" xfId="0" applyFont="1" applyFill="1" applyBorder="1" applyAlignment="1">
      <alignment vertical="center"/>
    </xf>
    <xf numFmtId="0" fontId="10" fillId="4" borderId="29" xfId="0" applyFont="1" applyFill="1" applyBorder="1" applyAlignment="1" applyProtection="1">
      <alignment horizontal="left" vertical="center" wrapText="1"/>
      <protection locked="0"/>
    </xf>
    <xf numFmtId="0" fontId="10" fillId="4" borderId="29" xfId="0" applyFont="1" applyFill="1" applyBorder="1" applyAlignment="1">
      <alignment horizontal="left" wrapText="1"/>
    </xf>
    <xf numFmtId="49" fontId="10" fillId="4" borderId="10" xfId="0" applyNumberFormat="1" applyFont="1" applyFill="1" applyBorder="1" applyAlignment="1">
      <alignment horizontal="center"/>
    </xf>
    <xf numFmtId="0" fontId="10" fillId="4" borderId="40" xfId="0" applyFont="1" applyFill="1" applyBorder="1" applyAlignment="1" applyProtection="1">
      <alignment horizontal="left" vertical="center" wrapText="1"/>
      <protection locked="0"/>
    </xf>
    <xf numFmtId="0" fontId="10" fillId="3" borderId="29" xfId="0" applyFont="1" applyFill="1" applyBorder="1" applyAlignment="1" applyProtection="1">
      <alignment vertical="top" wrapText="1"/>
      <protection locked="0"/>
    </xf>
    <xf numFmtId="0" fontId="10" fillId="0" borderId="40" xfId="0" applyFont="1" applyBorder="1" applyAlignment="1">
      <alignment vertical="top" wrapText="1"/>
    </xf>
    <xf numFmtId="2" fontId="10" fillId="5" borderId="10" xfId="0" applyNumberFormat="1" applyFont="1" applyFill="1" applyBorder="1"/>
    <xf numFmtId="0" fontId="10" fillId="5" borderId="2" xfId="0" applyFont="1" applyFill="1" applyBorder="1"/>
    <xf numFmtId="0" fontId="10" fillId="5" borderId="29" xfId="0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164" fontId="10" fillId="5" borderId="28" xfId="0" applyNumberFormat="1" applyFont="1" applyFill="1" applyBorder="1" applyAlignment="1">
      <alignment horizontal="center"/>
    </xf>
    <xf numFmtId="1" fontId="10" fillId="4" borderId="28" xfId="0" applyNumberFormat="1" applyFont="1" applyFill="1" applyBorder="1" applyAlignment="1">
      <alignment horizontal="center"/>
    </xf>
    <xf numFmtId="0" fontId="10" fillId="5" borderId="28" xfId="0" applyFont="1" applyFill="1" applyBorder="1"/>
    <xf numFmtId="2" fontId="10" fillId="5" borderId="41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vertical="top" wrapText="1"/>
    </xf>
    <xf numFmtId="0" fontId="10" fillId="7" borderId="2" xfId="0" applyFont="1" applyFill="1" applyBorder="1" applyAlignment="1">
      <alignment horizontal="center" vertical="top" wrapText="1"/>
    </xf>
    <xf numFmtId="164" fontId="10" fillId="7" borderId="2" xfId="0" applyNumberFormat="1" applyFont="1" applyFill="1" applyBorder="1" applyAlignment="1">
      <alignment horizontal="center" vertical="top" wrapText="1"/>
    </xf>
    <xf numFmtId="1" fontId="10" fillId="7" borderId="2" xfId="0" applyNumberFormat="1" applyFont="1" applyFill="1" applyBorder="1" applyAlignment="1">
      <alignment horizontal="center" vertical="top" wrapText="1"/>
    </xf>
    <xf numFmtId="2" fontId="10" fillId="7" borderId="30" xfId="0" applyNumberFormat="1" applyFont="1" applyFill="1" applyBorder="1" applyAlignment="1">
      <alignment horizontal="center" vertical="top" wrapText="1"/>
    </xf>
    <xf numFmtId="0" fontId="2" fillId="0" borderId="59" xfId="0" applyFont="1" applyBorder="1" applyAlignment="1">
      <alignment horizontal="center"/>
    </xf>
    <xf numFmtId="0" fontId="15" fillId="4" borderId="43" xfId="0" applyFont="1" applyFill="1" applyBorder="1" applyAlignment="1">
      <alignment horizontal="left"/>
    </xf>
    <xf numFmtId="1" fontId="15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24" xfId="0" applyNumberFormat="1" applyFont="1" applyFill="1" applyBorder="1" applyAlignment="1">
      <alignment horizontal="center" vertical="center"/>
    </xf>
    <xf numFmtId="164" fontId="15" fillId="4" borderId="46" xfId="0" applyNumberFormat="1" applyFont="1" applyFill="1" applyBorder="1" applyAlignment="1">
      <alignment horizontal="center" vertical="center"/>
    </xf>
    <xf numFmtId="0" fontId="15" fillId="4" borderId="24" xfId="0" applyFont="1" applyFill="1" applyBorder="1" applyAlignment="1" applyProtection="1">
      <alignment vertical="center" wrapText="1"/>
      <protection locked="0"/>
    </xf>
    <xf numFmtId="2" fontId="15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1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 applyProtection="1">
      <alignment vertical="center"/>
      <protection locked="0"/>
    </xf>
    <xf numFmtId="2" fontId="15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>
      <alignment horizontal="left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164" fontId="15" fillId="4" borderId="1" xfId="0" applyNumberFormat="1" applyFont="1" applyFill="1" applyBorder="1" applyAlignment="1">
      <alignment horizontal="center"/>
    </xf>
    <xf numFmtId="164" fontId="15" fillId="4" borderId="15" xfId="0" applyNumberFormat="1" applyFont="1" applyFill="1" applyBorder="1" applyAlignment="1">
      <alignment horizontal="center"/>
    </xf>
    <xf numFmtId="164" fontId="15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15" fillId="4" borderId="1" xfId="0" applyFont="1" applyFill="1" applyBorder="1" applyAlignment="1">
      <alignment horizontal="center"/>
    </xf>
    <xf numFmtId="164" fontId="15" fillId="4" borderId="31" xfId="0" applyNumberFormat="1" applyFont="1" applyFill="1" applyBorder="1" applyAlignment="1">
      <alignment horizontal="center"/>
    </xf>
    <xf numFmtId="1" fontId="15" fillId="4" borderId="28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28" xfId="0" applyNumberFormat="1" applyFont="1" applyFill="1" applyBorder="1" applyAlignment="1" applyProtection="1">
      <alignment vertical="center" wrapText="1"/>
      <protection locked="0"/>
    </xf>
    <xf numFmtId="2" fontId="15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8" xfId="0" applyFont="1" applyFill="1" applyBorder="1" applyAlignment="1" applyProtection="1">
      <alignment horizontal="left" vertical="center" wrapText="1"/>
      <protection locked="0"/>
    </xf>
    <xf numFmtId="0" fontId="15" fillId="4" borderId="28" xfId="0" applyFont="1" applyFill="1" applyBorder="1" applyAlignment="1" applyProtection="1">
      <alignment horizontal="center" vertical="center" wrapText="1"/>
      <protection locked="0"/>
    </xf>
    <xf numFmtId="164" fontId="10" fillId="4" borderId="31" xfId="0" applyNumberFormat="1" applyFont="1" applyFill="1" applyBorder="1" applyAlignment="1">
      <alignment horizontal="center"/>
    </xf>
    <xf numFmtId="49" fontId="10" fillId="4" borderId="1" xfId="0" applyNumberFormat="1" applyFont="1" applyFill="1" applyBorder="1"/>
    <xf numFmtId="2" fontId="10" fillId="4" borderId="26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center"/>
    </xf>
    <xf numFmtId="2" fontId="10" fillId="4" borderId="30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0" fontId="10" fillId="4" borderId="29" xfId="2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/>
    </xf>
    <xf numFmtId="2" fontId="10" fillId="4" borderId="26" xfId="0" applyNumberFormat="1" applyFont="1" applyFill="1" applyBorder="1" applyAlignment="1">
      <alignment horizontal="center" vertical="center"/>
    </xf>
    <xf numFmtId="2" fontId="10" fillId="4" borderId="32" xfId="0" applyNumberFormat="1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6" borderId="61" xfId="0" applyFont="1" applyFill="1" applyBorder="1" applyAlignment="1">
      <alignment horizontal="center"/>
    </xf>
    <xf numFmtId="0" fontId="10" fillId="6" borderId="17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center" vertical="top" wrapText="1"/>
    </xf>
    <xf numFmtId="164" fontId="10" fillId="6" borderId="17" xfId="0" applyNumberFormat="1" applyFont="1" applyFill="1" applyBorder="1" applyAlignment="1">
      <alignment horizontal="center" vertical="top" wrapText="1"/>
    </xf>
    <xf numFmtId="1" fontId="10" fillId="6" borderId="17" xfId="0" applyNumberFormat="1" applyFont="1" applyFill="1" applyBorder="1" applyAlignment="1">
      <alignment horizontal="center" vertical="top" wrapText="1"/>
    </xf>
    <xf numFmtId="2" fontId="10" fillId="6" borderId="48" xfId="0" applyNumberFormat="1" applyFont="1" applyFill="1" applyBorder="1" applyAlignment="1">
      <alignment horizontal="center" vertical="top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1" fontId="10" fillId="4" borderId="10" xfId="0" applyNumberFormat="1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 applyProtection="1">
      <alignment vertical="center" wrapText="1"/>
      <protection locked="0"/>
    </xf>
    <xf numFmtId="0" fontId="10" fillId="4" borderId="31" xfId="0" applyFont="1" applyFill="1" applyBorder="1" applyAlignment="1" applyProtection="1">
      <alignment vertical="center"/>
      <protection locked="0"/>
    </xf>
    <xf numFmtId="1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0" fillId="4" borderId="31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2" fontId="10" fillId="0" borderId="41" xfId="0" applyNumberFormat="1" applyFont="1" applyBorder="1" applyAlignment="1">
      <alignment horizontal="center" vertical="center" wrapText="1"/>
    </xf>
    <xf numFmtId="0" fontId="16" fillId="4" borderId="0" xfId="0" applyFont="1" applyFill="1" applyAlignment="1">
      <alignment horizontal="left"/>
    </xf>
    <xf numFmtId="0" fontId="10" fillId="3" borderId="30" xfId="0" applyFont="1" applyFill="1" applyBorder="1" applyAlignment="1" applyProtection="1">
      <alignment horizontal="center" vertical="top" wrapText="1"/>
      <protection locked="0"/>
    </xf>
    <xf numFmtId="0" fontId="2" fillId="6" borderId="62" xfId="0" applyFont="1" applyFill="1" applyBorder="1" applyAlignment="1">
      <alignment horizontal="center"/>
    </xf>
    <xf numFmtId="0" fontId="10" fillId="6" borderId="62" xfId="0" applyFont="1" applyFill="1" applyBorder="1" applyAlignment="1">
      <alignment vertical="top" wrapText="1"/>
    </xf>
    <xf numFmtId="0" fontId="10" fillId="6" borderId="62" xfId="0" applyFont="1" applyFill="1" applyBorder="1" applyAlignment="1">
      <alignment horizontal="center" vertical="top" wrapText="1"/>
    </xf>
    <xf numFmtId="1" fontId="10" fillId="6" borderId="62" xfId="0" applyNumberFormat="1" applyFont="1" applyFill="1" applyBorder="1" applyAlignment="1">
      <alignment horizontal="center" vertical="top" wrapText="1"/>
    </xf>
    <xf numFmtId="2" fontId="10" fillId="6" borderId="51" xfId="0" applyNumberFormat="1" applyFont="1" applyFill="1" applyBorder="1" applyAlignment="1">
      <alignment horizontal="center" vertical="top" wrapText="1"/>
    </xf>
    <xf numFmtId="0" fontId="2" fillId="0" borderId="47" xfId="0" applyFont="1" applyBorder="1"/>
    <xf numFmtId="0" fontId="2" fillId="0" borderId="22" xfId="0" applyFont="1" applyBorder="1"/>
    <xf numFmtId="1" fontId="10" fillId="0" borderId="22" xfId="0" applyNumberFormat="1" applyFont="1" applyBorder="1" applyAlignment="1">
      <alignment horizontal="center"/>
    </xf>
    <xf numFmtId="1" fontId="10" fillId="0" borderId="22" xfId="0" applyNumberFormat="1" applyFont="1" applyBorder="1"/>
    <xf numFmtId="2" fontId="10" fillId="0" borderId="23" xfId="0" applyNumberFormat="1" applyFont="1" applyBorder="1" applyAlignment="1">
      <alignment horizontal="center"/>
    </xf>
    <xf numFmtId="0" fontId="12" fillId="6" borderId="40" xfId="0" applyFont="1" applyFill="1" applyBorder="1" applyAlignment="1">
      <alignment horizontal="center" vertical="center" wrapText="1"/>
    </xf>
    <xf numFmtId="0" fontId="13" fillId="6" borderId="42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2" fillId="6" borderId="57" xfId="0" applyFont="1" applyFill="1" applyBorder="1" applyAlignment="1">
      <alignment horizontal="center" vertical="center" wrapText="1"/>
    </xf>
    <xf numFmtId="0" fontId="13" fillId="6" borderId="63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2" fillId="6" borderId="53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5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6" borderId="2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"/>
  <sheetViews>
    <sheetView tabSelected="1" zoomScale="93" workbookViewId="0">
      <pane xSplit="4" ySplit="5" topLeftCell="E66" activePane="bottomRight" state="frozen"/>
      <selection activeCell="K180" sqref="K180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.42578125" style="1" customWidth="1"/>
    <col min="12" max="12" width="9.140625" style="1"/>
    <col min="13" max="13" width="9.140625" style="3" customWidth="1"/>
    <col min="14" max="16384" width="9.140625" style="1"/>
  </cols>
  <sheetData>
    <row r="1" spans="1:14" ht="15">
      <c r="A1" s="2" t="s">
        <v>0</v>
      </c>
      <c r="C1" s="401"/>
      <c r="D1" s="402"/>
      <c r="E1" s="402"/>
      <c r="F1" s="4" t="s">
        <v>1</v>
      </c>
      <c r="G1" s="1" t="s">
        <v>2</v>
      </c>
      <c r="H1" s="403" t="s">
        <v>3</v>
      </c>
      <c r="I1" s="403"/>
      <c r="J1" s="403"/>
      <c r="K1" s="401"/>
    </row>
    <row r="2" spans="1:14" ht="18">
      <c r="A2" s="5" t="s">
        <v>4</v>
      </c>
      <c r="C2" s="1"/>
      <c r="G2" s="1" t="s">
        <v>5</v>
      </c>
      <c r="H2" s="403" t="s">
        <v>191</v>
      </c>
      <c r="I2" s="403"/>
      <c r="J2" s="403"/>
      <c r="K2" s="401"/>
    </row>
    <row r="3" spans="1:14" ht="17.25" customHeight="1">
      <c r="A3" s="6" t="s">
        <v>6</v>
      </c>
      <c r="C3" s="1"/>
      <c r="D3" s="7"/>
      <c r="E3" s="8" t="s">
        <v>7</v>
      </c>
      <c r="G3" s="1" t="s">
        <v>8</v>
      </c>
      <c r="H3" s="9">
        <v>26</v>
      </c>
      <c r="I3" s="9">
        <v>9</v>
      </c>
      <c r="J3" s="10">
        <v>2024</v>
      </c>
      <c r="K3" s="11"/>
    </row>
    <row r="4" spans="1:14">
      <c r="C4" s="1"/>
      <c r="D4" s="6"/>
      <c r="H4" s="12" t="s">
        <v>9</v>
      </c>
      <c r="I4" s="12" t="s">
        <v>10</v>
      </c>
      <c r="J4" s="12" t="s">
        <v>11</v>
      </c>
    </row>
    <row r="5" spans="1:14" ht="33.75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6" t="s">
        <v>19</v>
      </c>
      <c r="I5" s="17" t="s">
        <v>20</v>
      </c>
      <c r="J5" s="18" t="s">
        <v>21</v>
      </c>
      <c r="K5" s="19" t="s">
        <v>22</v>
      </c>
      <c r="L5" s="20" t="s">
        <v>23</v>
      </c>
    </row>
    <row r="6" spans="1:14">
      <c r="A6" s="21">
        <v>1</v>
      </c>
      <c r="B6" s="22">
        <v>1</v>
      </c>
      <c r="C6" s="23" t="s">
        <v>24</v>
      </c>
      <c r="D6" s="24" t="s">
        <v>25</v>
      </c>
      <c r="E6" s="25" t="s">
        <v>26</v>
      </c>
      <c r="F6" s="26" t="s">
        <v>27</v>
      </c>
      <c r="G6" s="27">
        <v>11</v>
      </c>
      <c r="H6" s="27">
        <v>9.6999999999999993</v>
      </c>
      <c r="I6" s="27">
        <v>21.5</v>
      </c>
      <c r="J6" s="28">
        <v>214</v>
      </c>
      <c r="K6" s="29" t="s">
        <v>28</v>
      </c>
      <c r="L6" s="30">
        <v>13.35</v>
      </c>
    </row>
    <row r="7" spans="1:14">
      <c r="A7" s="31"/>
      <c r="B7" s="32"/>
      <c r="C7" s="33"/>
      <c r="D7" s="24" t="s">
        <v>29</v>
      </c>
      <c r="E7" s="25" t="s">
        <v>30</v>
      </c>
      <c r="F7" s="26" t="s">
        <v>31</v>
      </c>
      <c r="G7" s="34">
        <v>0.2</v>
      </c>
      <c r="H7" s="34">
        <v>1</v>
      </c>
      <c r="I7" s="34">
        <v>15</v>
      </c>
      <c r="J7" s="28">
        <v>82</v>
      </c>
      <c r="K7" s="29" t="s">
        <v>32</v>
      </c>
      <c r="L7" s="30">
        <v>10.76</v>
      </c>
    </row>
    <row r="8" spans="1:14">
      <c r="A8" s="31"/>
      <c r="B8" s="32"/>
      <c r="C8" s="33"/>
      <c r="D8" s="24" t="s">
        <v>33</v>
      </c>
      <c r="E8" s="25" t="s">
        <v>34</v>
      </c>
      <c r="F8" s="26" t="s">
        <v>35</v>
      </c>
      <c r="G8" s="34">
        <v>2.2000000000000002</v>
      </c>
      <c r="H8" s="34">
        <v>0.9</v>
      </c>
      <c r="I8" s="34">
        <v>14.8</v>
      </c>
      <c r="J8" s="35">
        <v>53</v>
      </c>
      <c r="K8" s="36" t="s">
        <v>36</v>
      </c>
      <c r="L8" s="30">
        <v>2.23</v>
      </c>
    </row>
    <row r="9" spans="1:14">
      <c r="A9" s="31"/>
      <c r="B9" s="32"/>
      <c r="C9" s="33"/>
      <c r="D9" s="24" t="s">
        <v>37</v>
      </c>
      <c r="E9" s="25" t="s">
        <v>38</v>
      </c>
      <c r="F9" s="26" t="s">
        <v>39</v>
      </c>
      <c r="G9" s="37">
        <v>4</v>
      </c>
      <c r="H9" s="37">
        <v>6</v>
      </c>
      <c r="I9" s="37">
        <v>14</v>
      </c>
      <c r="J9" s="38">
        <v>154</v>
      </c>
      <c r="K9" s="39" t="s">
        <v>40</v>
      </c>
      <c r="L9" s="30">
        <v>21.66</v>
      </c>
    </row>
    <row r="10" spans="1:14">
      <c r="A10" s="31"/>
      <c r="B10" s="32"/>
      <c r="C10" s="33"/>
      <c r="D10" s="40" t="s">
        <v>41</v>
      </c>
      <c r="E10" s="25" t="s">
        <v>42</v>
      </c>
      <c r="F10" s="26" t="s">
        <v>43</v>
      </c>
      <c r="G10" s="27">
        <v>1.6</v>
      </c>
      <c r="H10" s="27">
        <v>1.5</v>
      </c>
      <c r="I10" s="27">
        <v>18.2</v>
      </c>
      <c r="J10" s="35">
        <v>85</v>
      </c>
      <c r="K10" s="29" t="s">
        <v>44</v>
      </c>
      <c r="L10" s="30">
        <v>12</v>
      </c>
    </row>
    <row r="11" spans="1:14">
      <c r="A11" s="31"/>
      <c r="B11" s="32"/>
      <c r="C11" s="33"/>
      <c r="D11" s="41"/>
      <c r="E11" s="42"/>
      <c r="F11" s="43"/>
      <c r="G11" s="44"/>
      <c r="H11" s="44"/>
      <c r="I11" s="44"/>
      <c r="J11" s="43"/>
      <c r="K11" s="42"/>
      <c r="L11" s="45"/>
    </row>
    <row r="12" spans="1:14">
      <c r="A12" s="46"/>
      <c r="B12" s="47"/>
      <c r="C12" s="48"/>
      <c r="D12" s="49" t="s">
        <v>45</v>
      </c>
      <c r="E12" s="50"/>
      <c r="F12" s="51">
        <f>F6+F7+F8+F9+F10</f>
        <v>555</v>
      </c>
      <c r="G12" s="52">
        <f>SUM(G6:G11)</f>
        <v>19</v>
      </c>
      <c r="H12" s="53">
        <f>SUM(H6:H11)</f>
        <v>19.100000000000001</v>
      </c>
      <c r="I12" s="52">
        <f>SUM(I6:I11)</f>
        <v>83.5</v>
      </c>
      <c r="J12" s="54">
        <f>SUM(J6:J11)</f>
        <v>588</v>
      </c>
      <c r="K12" s="50"/>
      <c r="L12" s="55">
        <f>SUM(L6:L11)</f>
        <v>60</v>
      </c>
    </row>
    <row r="13" spans="1:14">
      <c r="A13" s="31">
        <f>A6</f>
        <v>1</v>
      </c>
      <c r="B13" s="56">
        <f>B6</f>
        <v>1</v>
      </c>
      <c r="C13" s="33" t="s">
        <v>46</v>
      </c>
      <c r="D13" s="57" t="s">
        <v>37</v>
      </c>
      <c r="E13" s="58" t="s">
        <v>47</v>
      </c>
      <c r="F13" s="59">
        <v>61</v>
      </c>
      <c r="G13" s="60">
        <v>0.7</v>
      </c>
      <c r="H13" s="60">
        <v>1.9</v>
      </c>
      <c r="I13" s="60">
        <v>3.8</v>
      </c>
      <c r="J13" s="61">
        <v>38</v>
      </c>
      <c r="K13" s="62" t="s">
        <v>48</v>
      </c>
      <c r="L13" s="63">
        <v>3.89</v>
      </c>
      <c r="N13" s="64"/>
    </row>
    <row r="14" spans="1:14">
      <c r="A14" s="31"/>
      <c r="B14" s="32"/>
      <c r="C14" s="33"/>
      <c r="D14" s="57" t="s">
        <v>49</v>
      </c>
      <c r="E14" s="58" t="s">
        <v>50</v>
      </c>
      <c r="F14" s="65">
        <v>211</v>
      </c>
      <c r="G14" s="66">
        <v>7.1</v>
      </c>
      <c r="H14" s="66">
        <v>2.7</v>
      </c>
      <c r="I14" s="66">
        <v>19.600000000000001</v>
      </c>
      <c r="J14" s="67">
        <v>196</v>
      </c>
      <c r="K14" s="68" t="s">
        <v>51</v>
      </c>
      <c r="L14" s="69">
        <v>12.97</v>
      </c>
    </row>
    <row r="15" spans="1:14">
      <c r="A15" s="31"/>
      <c r="B15" s="32"/>
      <c r="C15" s="33"/>
      <c r="D15" s="57" t="s">
        <v>52</v>
      </c>
      <c r="E15" s="58" t="s">
        <v>53</v>
      </c>
      <c r="F15" s="65">
        <v>95</v>
      </c>
      <c r="G15" s="66">
        <v>7.8</v>
      </c>
      <c r="H15" s="66">
        <v>13</v>
      </c>
      <c r="I15" s="66">
        <v>20.5</v>
      </c>
      <c r="J15" s="67">
        <v>246</v>
      </c>
      <c r="K15" s="68" t="s">
        <v>54</v>
      </c>
      <c r="L15" s="65">
        <v>42.2</v>
      </c>
    </row>
    <row r="16" spans="1:14">
      <c r="A16" s="31"/>
      <c r="B16" s="32"/>
      <c r="C16" s="33"/>
      <c r="D16" s="57" t="s">
        <v>55</v>
      </c>
      <c r="E16" s="70" t="s">
        <v>56</v>
      </c>
      <c r="F16" s="59">
        <v>150</v>
      </c>
      <c r="G16" s="60">
        <v>5.2</v>
      </c>
      <c r="H16" s="60">
        <v>6.6</v>
      </c>
      <c r="I16" s="60">
        <v>18.899999999999999</v>
      </c>
      <c r="J16" s="61">
        <v>57</v>
      </c>
      <c r="K16" s="71" t="s">
        <v>57</v>
      </c>
      <c r="L16" s="59">
        <v>17.02</v>
      </c>
    </row>
    <row r="17" spans="1:12">
      <c r="A17" s="31"/>
      <c r="B17" s="32"/>
      <c r="C17" s="33"/>
      <c r="D17" s="57" t="s">
        <v>58</v>
      </c>
      <c r="E17" s="70" t="s">
        <v>59</v>
      </c>
      <c r="F17" s="59">
        <v>200</v>
      </c>
      <c r="G17" s="60">
        <v>0</v>
      </c>
      <c r="H17" s="60">
        <v>0</v>
      </c>
      <c r="I17" s="60">
        <v>15</v>
      </c>
      <c r="J17" s="61">
        <v>106</v>
      </c>
      <c r="K17" s="71" t="s">
        <v>60</v>
      </c>
      <c r="L17" s="59">
        <v>3.39</v>
      </c>
    </row>
    <row r="18" spans="1:12">
      <c r="A18" s="31"/>
      <c r="B18" s="32"/>
      <c r="C18" s="33"/>
      <c r="D18" s="57" t="s">
        <v>33</v>
      </c>
      <c r="E18" s="70" t="s">
        <v>34</v>
      </c>
      <c r="F18" s="59">
        <v>35</v>
      </c>
      <c r="G18" s="37">
        <v>3.4</v>
      </c>
      <c r="H18" s="37">
        <v>1.7</v>
      </c>
      <c r="I18" s="60">
        <v>25.2</v>
      </c>
      <c r="J18" s="38">
        <v>102</v>
      </c>
      <c r="K18" s="71" t="s">
        <v>61</v>
      </c>
      <c r="L18" s="59">
        <v>3.12</v>
      </c>
    </row>
    <row r="19" spans="1:12">
      <c r="A19" s="31"/>
      <c r="B19" s="32"/>
      <c r="C19" s="33"/>
      <c r="D19" s="57" t="s">
        <v>62</v>
      </c>
      <c r="E19" s="70" t="s">
        <v>63</v>
      </c>
      <c r="F19" s="61">
        <v>27</v>
      </c>
      <c r="G19" s="60">
        <v>2.2999999999999998</v>
      </c>
      <c r="H19" s="60">
        <v>0.5</v>
      </c>
      <c r="I19" s="60">
        <v>14</v>
      </c>
      <c r="J19" s="61">
        <v>77</v>
      </c>
      <c r="K19" s="68" t="s">
        <v>64</v>
      </c>
      <c r="L19" s="63">
        <v>2.41</v>
      </c>
    </row>
    <row r="20" spans="1:12">
      <c r="A20" s="31"/>
      <c r="B20" s="32"/>
      <c r="C20" s="33"/>
      <c r="D20" s="41"/>
      <c r="E20" s="42"/>
      <c r="F20" s="43"/>
      <c r="G20" s="43"/>
      <c r="H20" s="43"/>
      <c r="I20" s="43"/>
      <c r="J20" s="43"/>
      <c r="K20" s="42"/>
      <c r="L20" s="43"/>
    </row>
    <row r="21" spans="1:12">
      <c r="A21" s="31"/>
      <c r="B21" s="32"/>
      <c r="C21" s="33"/>
      <c r="D21" s="41"/>
      <c r="E21" s="42"/>
      <c r="F21" s="43"/>
      <c r="G21" s="43"/>
      <c r="H21" s="43"/>
      <c r="I21" s="43"/>
      <c r="J21" s="43"/>
      <c r="K21" s="42"/>
      <c r="L21" s="43"/>
    </row>
    <row r="22" spans="1:12">
      <c r="A22" s="46"/>
      <c r="B22" s="47"/>
      <c r="C22" s="48"/>
      <c r="D22" s="49" t="s">
        <v>45</v>
      </c>
      <c r="E22" s="50"/>
      <c r="F22" s="54">
        <f>SUM(F13:F21)</f>
        <v>779</v>
      </c>
      <c r="G22" s="52">
        <f>SUM(G13:G21)</f>
        <v>26.5</v>
      </c>
      <c r="H22" s="52">
        <f>SUM(H13:H21)</f>
        <v>26.400000000000002</v>
      </c>
      <c r="I22" s="52">
        <f>SUM(I13:I21)</f>
        <v>117.00000000000001</v>
      </c>
      <c r="J22" s="54">
        <f>SUM(J13:J21)</f>
        <v>822</v>
      </c>
      <c r="K22" s="50"/>
      <c r="L22" s="55">
        <f>SUM(L13:L21)</f>
        <v>85</v>
      </c>
    </row>
    <row r="23" spans="1:12">
      <c r="A23" s="72">
        <f>A6</f>
        <v>1</v>
      </c>
      <c r="B23" s="73">
        <f>B6</f>
        <v>1</v>
      </c>
      <c r="C23" s="404" t="s">
        <v>65</v>
      </c>
      <c r="D23" s="405"/>
      <c r="E23" s="74"/>
      <c r="F23" s="75">
        <f>F12+F22</f>
        <v>1334</v>
      </c>
      <c r="G23" s="76">
        <f>G12+G22</f>
        <v>45.5</v>
      </c>
      <c r="H23" s="76">
        <f>H12+H22</f>
        <v>45.5</v>
      </c>
      <c r="I23" s="76">
        <f>I12+I22</f>
        <v>200.5</v>
      </c>
      <c r="J23" s="75">
        <f>J12+J22</f>
        <v>1410</v>
      </c>
      <c r="K23" s="74"/>
      <c r="L23" s="77">
        <f>L12+L22</f>
        <v>145</v>
      </c>
    </row>
    <row r="24" spans="1:12">
      <c r="A24" s="21">
        <v>1</v>
      </c>
      <c r="B24" s="22">
        <v>2</v>
      </c>
      <c r="C24" s="78" t="s">
        <v>24</v>
      </c>
      <c r="D24" s="79" t="s">
        <v>52</v>
      </c>
      <c r="E24" s="80" t="s">
        <v>66</v>
      </c>
      <c r="F24" s="81">
        <v>90</v>
      </c>
      <c r="G24" s="82">
        <v>9.4</v>
      </c>
      <c r="H24" s="82">
        <v>8.6</v>
      </c>
      <c r="I24" s="82">
        <v>27</v>
      </c>
      <c r="J24" s="83">
        <v>250</v>
      </c>
      <c r="K24" s="84" t="s">
        <v>67</v>
      </c>
      <c r="L24" s="85">
        <v>35.11</v>
      </c>
    </row>
    <row r="25" spans="1:12">
      <c r="A25" s="31"/>
      <c r="B25" s="32"/>
      <c r="C25" s="86"/>
      <c r="D25" s="87" t="s">
        <v>29</v>
      </c>
      <c r="E25" s="88" t="s">
        <v>68</v>
      </c>
      <c r="F25" s="89">
        <v>200</v>
      </c>
      <c r="G25" s="90">
        <v>0.04</v>
      </c>
      <c r="H25" s="90">
        <v>0</v>
      </c>
      <c r="I25" s="90">
        <v>15</v>
      </c>
      <c r="J25" s="91">
        <v>60</v>
      </c>
      <c r="K25" s="92" t="s">
        <v>69</v>
      </c>
      <c r="L25" s="93">
        <v>4.71</v>
      </c>
    </row>
    <row r="26" spans="1:12">
      <c r="A26" s="31"/>
      <c r="B26" s="32"/>
      <c r="C26" s="86"/>
      <c r="D26" s="87" t="s">
        <v>33</v>
      </c>
      <c r="E26" s="88" t="s">
        <v>34</v>
      </c>
      <c r="F26" s="89">
        <v>27</v>
      </c>
      <c r="G26" s="94">
        <v>2.4</v>
      </c>
      <c r="H26" s="94">
        <v>1</v>
      </c>
      <c r="I26" s="94">
        <v>16</v>
      </c>
      <c r="J26" s="91">
        <v>57.2</v>
      </c>
      <c r="K26" s="95" t="s">
        <v>70</v>
      </c>
      <c r="L26" s="93">
        <v>2.4</v>
      </c>
    </row>
    <row r="27" spans="1:12">
      <c r="A27" s="31"/>
      <c r="B27" s="32"/>
      <c r="C27" s="86"/>
      <c r="D27" s="87" t="s">
        <v>37</v>
      </c>
      <c r="E27" s="96" t="s">
        <v>71</v>
      </c>
      <c r="F27" s="97">
        <v>60</v>
      </c>
      <c r="G27" s="94">
        <v>1.4</v>
      </c>
      <c r="H27" s="94">
        <v>3</v>
      </c>
      <c r="I27" s="94">
        <v>3.5</v>
      </c>
      <c r="J27" s="98">
        <v>40</v>
      </c>
      <c r="K27" s="99" t="s">
        <v>72</v>
      </c>
      <c r="L27" s="93">
        <v>10.59</v>
      </c>
    </row>
    <row r="28" spans="1:12">
      <c r="A28" s="31"/>
      <c r="B28" s="32"/>
      <c r="C28" s="86"/>
      <c r="D28" s="87" t="s">
        <v>55</v>
      </c>
      <c r="E28" s="88" t="s">
        <v>73</v>
      </c>
      <c r="F28" s="89">
        <v>150</v>
      </c>
      <c r="G28" s="94">
        <v>5.8</v>
      </c>
      <c r="H28" s="94">
        <v>6.5</v>
      </c>
      <c r="I28" s="94">
        <v>22</v>
      </c>
      <c r="J28" s="91">
        <v>180.4</v>
      </c>
      <c r="K28" s="92" t="s">
        <v>74</v>
      </c>
      <c r="L28" s="93">
        <v>7.19</v>
      </c>
    </row>
    <row r="29" spans="1:12">
      <c r="A29" s="31"/>
      <c r="B29" s="32"/>
      <c r="C29" s="86"/>
      <c r="D29" s="100"/>
      <c r="E29" s="88"/>
      <c r="F29" s="89"/>
      <c r="G29" s="101"/>
      <c r="H29" s="101"/>
      <c r="I29" s="101"/>
      <c r="J29" s="102"/>
      <c r="K29" s="103"/>
      <c r="L29" s="104"/>
    </row>
    <row r="30" spans="1:12">
      <c r="A30" s="31"/>
      <c r="B30" s="32"/>
      <c r="C30" s="86"/>
      <c r="D30" s="100"/>
      <c r="E30" s="105"/>
      <c r="F30" s="106"/>
      <c r="G30" s="106"/>
      <c r="H30" s="106"/>
      <c r="I30" s="106"/>
      <c r="J30" s="106"/>
      <c r="K30" s="105"/>
      <c r="L30" s="107"/>
    </row>
    <row r="31" spans="1:12">
      <c r="A31" s="46"/>
      <c r="B31" s="47"/>
      <c r="C31" s="108"/>
      <c r="D31" s="109" t="s">
        <v>45</v>
      </c>
      <c r="E31" s="110"/>
      <c r="F31" s="111">
        <f>SUM(F24:F30)</f>
        <v>527</v>
      </c>
      <c r="G31" s="112">
        <f>SUM(G24:G30)</f>
        <v>19.04</v>
      </c>
      <c r="H31" s="112">
        <f t="shared" ref="H31:L31" si="0">SUM(H24:H30)</f>
        <v>19.100000000000001</v>
      </c>
      <c r="I31" s="112">
        <f t="shared" si="0"/>
        <v>83.5</v>
      </c>
      <c r="J31" s="113">
        <f t="shared" si="0"/>
        <v>587.6</v>
      </c>
      <c r="K31" s="114"/>
      <c r="L31" s="115">
        <f t="shared" si="0"/>
        <v>60</v>
      </c>
    </row>
    <row r="32" spans="1:12">
      <c r="A32" s="116">
        <f>A24</f>
        <v>1</v>
      </c>
      <c r="B32" s="117">
        <f>B24</f>
        <v>2</v>
      </c>
      <c r="C32" s="118" t="s">
        <v>46</v>
      </c>
      <c r="D32" s="87" t="s">
        <v>37</v>
      </c>
      <c r="E32" s="119" t="s">
        <v>75</v>
      </c>
      <c r="F32" s="120">
        <v>60</v>
      </c>
      <c r="G32" s="121">
        <v>1.4</v>
      </c>
      <c r="H32" s="121">
        <v>2.7</v>
      </c>
      <c r="I32" s="121">
        <v>3.1</v>
      </c>
      <c r="J32" s="122">
        <v>38.5</v>
      </c>
      <c r="K32" s="123" t="s">
        <v>76</v>
      </c>
      <c r="L32" s="124">
        <v>10.08</v>
      </c>
    </row>
    <row r="33" spans="1:12">
      <c r="A33" s="31"/>
      <c r="B33" s="32"/>
      <c r="C33" s="86"/>
      <c r="D33" s="87" t="s">
        <v>49</v>
      </c>
      <c r="E33" s="125" t="s">
        <v>77</v>
      </c>
      <c r="F33" s="120" t="s">
        <v>78</v>
      </c>
      <c r="G33" s="121">
        <v>4.4000000000000004</v>
      </c>
      <c r="H33" s="126">
        <v>6.7</v>
      </c>
      <c r="I33" s="126">
        <v>27.6</v>
      </c>
      <c r="J33" s="127">
        <v>154</v>
      </c>
      <c r="K33" s="128" t="s">
        <v>79</v>
      </c>
      <c r="L33" s="129">
        <v>20.239999999999998</v>
      </c>
    </row>
    <row r="34" spans="1:12">
      <c r="A34" s="31"/>
      <c r="B34" s="32"/>
      <c r="C34" s="86"/>
      <c r="D34" s="130" t="s">
        <v>25</v>
      </c>
      <c r="E34" s="125" t="s">
        <v>80</v>
      </c>
      <c r="F34" s="120">
        <v>200</v>
      </c>
      <c r="G34" s="126">
        <v>15.2</v>
      </c>
      <c r="H34" s="131">
        <v>14.78</v>
      </c>
      <c r="I34" s="126">
        <v>49.3</v>
      </c>
      <c r="J34" s="127">
        <v>401</v>
      </c>
      <c r="K34" s="123" t="s">
        <v>81</v>
      </c>
      <c r="L34" s="132">
        <v>32.229999999999997</v>
      </c>
    </row>
    <row r="35" spans="1:12">
      <c r="A35" s="31"/>
      <c r="B35" s="32"/>
      <c r="C35" s="86"/>
      <c r="D35" s="87" t="s">
        <v>58</v>
      </c>
      <c r="E35" s="125" t="s">
        <v>82</v>
      </c>
      <c r="F35" s="120">
        <v>200</v>
      </c>
      <c r="G35" s="126">
        <v>0.7</v>
      </c>
      <c r="H35" s="126">
        <v>0.3</v>
      </c>
      <c r="I35" s="126">
        <v>5</v>
      </c>
      <c r="J35" s="127">
        <v>84</v>
      </c>
      <c r="K35" s="123" t="s">
        <v>83</v>
      </c>
      <c r="L35" s="133">
        <v>18</v>
      </c>
    </row>
    <row r="36" spans="1:12">
      <c r="A36" s="31"/>
      <c r="B36" s="32"/>
      <c r="C36" s="86"/>
      <c r="D36" s="87" t="s">
        <v>33</v>
      </c>
      <c r="E36" s="125" t="s">
        <v>34</v>
      </c>
      <c r="F36" s="120">
        <v>30</v>
      </c>
      <c r="G36" s="101">
        <v>2.9</v>
      </c>
      <c r="H36" s="101">
        <v>1.5</v>
      </c>
      <c r="I36" s="101">
        <v>21.6</v>
      </c>
      <c r="J36" s="134">
        <v>87</v>
      </c>
      <c r="K36" s="123" t="s">
        <v>61</v>
      </c>
      <c r="L36" s="135">
        <v>2.67</v>
      </c>
    </row>
    <row r="37" spans="1:12">
      <c r="A37" s="31"/>
      <c r="B37" s="32"/>
      <c r="C37" s="86"/>
      <c r="D37" s="87" t="s">
        <v>62</v>
      </c>
      <c r="E37" s="125" t="s">
        <v>63</v>
      </c>
      <c r="F37" s="127">
        <v>20</v>
      </c>
      <c r="G37" s="126">
        <v>1.7</v>
      </c>
      <c r="H37" s="126">
        <v>0.4</v>
      </c>
      <c r="I37" s="126">
        <v>10.4</v>
      </c>
      <c r="J37" s="127">
        <v>57</v>
      </c>
      <c r="K37" s="136" t="s">
        <v>64</v>
      </c>
      <c r="L37" s="133">
        <v>1.78</v>
      </c>
    </row>
    <row r="38" spans="1:12">
      <c r="A38" s="31"/>
      <c r="B38" s="32"/>
      <c r="C38" s="86"/>
      <c r="D38" s="100"/>
      <c r="E38" s="105"/>
      <c r="F38" s="106"/>
      <c r="G38" s="106"/>
      <c r="H38" s="106"/>
      <c r="I38" s="106"/>
      <c r="J38" s="106"/>
      <c r="K38" s="137"/>
      <c r="L38" s="107"/>
    </row>
    <row r="39" spans="1:12">
      <c r="A39" s="31"/>
      <c r="B39" s="32"/>
      <c r="C39" s="86"/>
      <c r="D39" s="100"/>
      <c r="E39" s="105"/>
      <c r="F39" s="106"/>
      <c r="G39" s="106"/>
      <c r="H39" s="106"/>
      <c r="I39" s="106"/>
      <c r="J39" s="106"/>
      <c r="K39" s="105"/>
      <c r="L39" s="107"/>
    </row>
    <row r="40" spans="1:12">
      <c r="A40" s="46"/>
      <c r="B40" s="47"/>
      <c r="C40" s="108"/>
      <c r="D40" s="138" t="s">
        <v>45</v>
      </c>
      <c r="E40" s="139"/>
      <c r="F40" s="140">
        <f>SUM(F32:F39)+215</f>
        <v>725</v>
      </c>
      <c r="G40" s="140">
        <f>SUM(G32:G39)</f>
        <v>26.299999999999997</v>
      </c>
      <c r="H40" s="141">
        <f>SUM(H32:H39)</f>
        <v>26.38</v>
      </c>
      <c r="I40" s="141">
        <f>SUM(I32:I39)</f>
        <v>117</v>
      </c>
      <c r="J40" s="142">
        <f>SUM(J32:J39)</f>
        <v>821.5</v>
      </c>
      <c r="K40" s="139"/>
      <c r="L40" s="143">
        <f>SUM(L32:L39)</f>
        <v>85</v>
      </c>
    </row>
    <row r="41" spans="1:12" ht="15.75" customHeight="1">
      <c r="A41" s="72">
        <f>A24</f>
        <v>1</v>
      </c>
      <c r="B41" s="73">
        <f>B24</f>
        <v>2</v>
      </c>
      <c r="C41" s="404" t="s">
        <v>65</v>
      </c>
      <c r="D41" s="399"/>
      <c r="E41" s="144"/>
      <c r="F41" s="145">
        <f>F31+F40</f>
        <v>1252</v>
      </c>
      <c r="G41" s="146">
        <f>G31+G40</f>
        <v>45.339999999999996</v>
      </c>
      <c r="H41" s="146">
        <f>H31+H40</f>
        <v>45.480000000000004</v>
      </c>
      <c r="I41" s="146">
        <f>I31+I40</f>
        <v>200.5</v>
      </c>
      <c r="J41" s="147">
        <f>J31+J40</f>
        <v>1409.1</v>
      </c>
      <c r="K41" s="144"/>
      <c r="L41" s="148">
        <f>L31+L40</f>
        <v>145</v>
      </c>
    </row>
    <row r="42" spans="1:12">
      <c r="A42" s="31">
        <v>1</v>
      </c>
      <c r="B42" s="32">
        <v>3</v>
      </c>
      <c r="C42" s="86" t="s">
        <v>24</v>
      </c>
      <c r="D42" s="108" t="s">
        <v>52</v>
      </c>
      <c r="E42" s="149" t="s">
        <v>84</v>
      </c>
      <c r="F42" s="150">
        <v>100</v>
      </c>
      <c r="G42" s="151">
        <v>11.6</v>
      </c>
      <c r="H42" s="152">
        <v>8.8000000000000007</v>
      </c>
      <c r="I42" s="37">
        <v>15.8</v>
      </c>
      <c r="J42" s="35">
        <v>237</v>
      </c>
      <c r="K42" s="29" t="s">
        <v>85</v>
      </c>
      <c r="L42" s="153">
        <v>24.01</v>
      </c>
    </row>
    <row r="43" spans="1:12">
      <c r="A43" s="31"/>
      <c r="B43" s="32"/>
      <c r="C43" s="86"/>
      <c r="D43" s="154" t="s">
        <v>29</v>
      </c>
      <c r="E43" s="155" t="s">
        <v>86</v>
      </c>
      <c r="F43" s="102">
        <v>200</v>
      </c>
      <c r="G43" s="156">
        <v>0.2</v>
      </c>
      <c r="H43" s="157">
        <v>1</v>
      </c>
      <c r="I43" s="34">
        <v>15</v>
      </c>
      <c r="J43" s="35">
        <v>82</v>
      </c>
      <c r="K43" s="29" t="s">
        <v>87</v>
      </c>
      <c r="L43" s="158">
        <v>5.15</v>
      </c>
    </row>
    <row r="44" spans="1:12">
      <c r="A44" s="31"/>
      <c r="B44" s="32"/>
      <c r="C44" s="86"/>
      <c r="D44" s="154" t="s">
        <v>33</v>
      </c>
      <c r="E44" s="88" t="s">
        <v>34</v>
      </c>
      <c r="F44" s="102">
        <v>39</v>
      </c>
      <c r="G44" s="159">
        <v>3.4</v>
      </c>
      <c r="H44" s="160">
        <v>1.4</v>
      </c>
      <c r="I44" s="161">
        <v>23.1</v>
      </c>
      <c r="J44" s="35">
        <v>82.7</v>
      </c>
      <c r="K44" s="36" t="s">
        <v>70</v>
      </c>
      <c r="L44" s="158">
        <v>3.47</v>
      </c>
    </row>
    <row r="45" spans="1:12">
      <c r="A45" s="31"/>
      <c r="B45" s="32"/>
      <c r="C45" s="86"/>
      <c r="D45" s="154" t="s">
        <v>37</v>
      </c>
      <c r="E45" s="155" t="s">
        <v>88</v>
      </c>
      <c r="F45" s="97">
        <v>65</v>
      </c>
      <c r="G45" s="101">
        <v>0.4</v>
      </c>
      <c r="H45" s="162">
        <v>2.5</v>
      </c>
      <c r="I45" s="37">
        <v>7</v>
      </c>
      <c r="J45" s="35">
        <v>31</v>
      </c>
      <c r="K45" s="39" t="s">
        <v>89</v>
      </c>
      <c r="L45" s="158">
        <v>9.1199999999999992</v>
      </c>
    </row>
    <row r="46" spans="1:12">
      <c r="A46" s="31"/>
      <c r="B46" s="32"/>
      <c r="C46" s="86"/>
      <c r="D46" s="100" t="s">
        <v>55</v>
      </c>
      <c r="E46" s="163" t="s">
        <v>90</v>
      </c>
      <c r="F46" s="164">
        <v>160</v>
      </c>
      <c r="G46" s="101">
        <v>3.4</v>
      </c>
      <c r="H46" s="165">
        <v>5.4</v>
      </c>
      <c r="I46" s="37">
        <v>22.6</v>
      </c>
      <c r="J46" s="35">
        <v>155.19999999999999</v>
      </c>
      <c r="K46" s="29" t="s">
        <v>91</v>
      </c>
      <c r="L46" s="166">
        <v>18.25</v>
      </c>
    </row>
    <row r="47" spans="1:12">
      <c r="A47" s="31"/>
      <c r="B47" s="32"/>
      <c r="C47" s="86"/>
      <c r="D47" s="100"/>
      <c r="E47" s="105"/>
      <c r="F47" s="167"/>
      <c r="G47" s="106"/>
      <c r="H47" s="106"/>
      <c r="I47" s="168"/>
      <c r="J47" s="168"/>
      <c r="K47" s="169"/>
      <c r="L47" s="107"/>
    </row>
    <row r="48" spans="1:12">
      <c r="A48" s="46"/>
      <c r="B48" s="47"/>
      <c r="C48" s="108"/>
      <c r="D48" s="170" t="s">
        <v>45</v>
      </c>
      <c r="E48" s="171"/>
      <c r="F48" s="172">
        <f>SUM(F42:F47)</f>
        <v>564</v>
      </c>
      <c r="G48" s="173">
        <f>SUM(G42:G47)</f>
        <v>19</v>
      </c>
      <c r="H48" s="173">
        <f>SUM(H42:H47)</f>
        <v>19.100000000000001</v>
      </c>
      <c r="I48" s="174">
        <f>SUM(I42:I47)</f>
        <v>83.5</v>
      </c>
      <c r="J48" s="175">
        <f>SUM(J42:J47)</f>
        <v>587.9</v>
      </c>
      <c r="K48" s="171"/>
      <c r="L48" s="176">
        <f>SUM(L42:L47)</f>
        <v>60</v>
      </c>
    </row>
    <row r="49" spans="1:12">
      <c r="A49" s="116">
        <f>A42</f>
        <v>1</v>
      </c>
      <c r="B49" s="117">
        <f>B42</f>
        <v>3</v>
      </c>
      <c r="C49" s="118" t="s">
        <v>46</v>
      </c>
      <c r="D49" s="154" t="s">
        <v>37</v>
      </c>
      <c r="E49" s="177" t="s">
        <v>92</v>
      </c>
      <c r="F49" s="120">
        <v>70</v>
      </c>
      <c r="G49" s="126">
        <v>0.6</v>
      </c>
      <c r="H49" s="131">
        <v>2</v>
      </c>
      <c r="I49" s="126">
        <v>1.5</v>
      </c>
      <c r="J49" s="127">
        <v>42</v>
      </c>
      <c r="K49" s="128" t="s">
        <v>93</v>
      </c>
      <c r="L49" s="133">
        <v>11.65</v>
      </c>
    </row>
    <row r="50" spans="1:12" ht="25.5">
      <c r="A50" s="31"/>
      <c r="B50" s="32"/>
      <c r="C50" s="86"/>
      <c r="D50" s="154" t="s">
        <v>49</v>
      </c>
      <c r="E50" s="178" t="s">
        <v>94</v>
      </c>
      <c r="F50" s="179" t="s">
        <v>95</v>
      </c>
      <c r="G50" s="180">
        <v>2.1</v>
      </c>
      <c r="H50" s="180">
        <v>4.7</v>
      </c>
      <c r="I50" s="181">
        <v>42.1</v>
      </c>
      <c r="J50" s="181">
        <v>179</v>
      </c>
      <c r="K50" s="136" t="s">
        <v>96</v>
      </c>
      <c r="L50" s="182">
        <v>13.88</v>
      </c>
    </row>
    <row r="51" spans="1:12">
      <c r="A51" s="31"/>
      <c r="B51" s="32"/>
      <c r="C51" s="86"/>
      <c r="D51" s="154" t="s">
        <v>52</v>
      </c>
      <c r="E51" s="125" t="s">
        <v>97</v>
      </c>
      <c r="F51" s="120" t="s">
        <v>98</v>
      </c>
      <c r="G51" s="126">
        <v>9.3000000000000007</v>
      </c>
      <c r="H51" s="126">
        <v>11.5</v>
      </c>
      <c r="I51" s="126">
        <v>17.3</v>
      </c>
      <c r="J51" s="127">
        <v>229</v>
      </c>
      <c r="K51" s="123" t="s">
        <v>99</v>
      </c>
      <c r="L51" s="133">
        <v>29.45</v>
      </c>
    </row>
    <row r="52" spans="1:12">
      <c r="A52" s="31"/>
      <c r="B52" s="32"/>
      <c r="C52" s="86"/>
      <c r="D52" s="154" t="s">
        <v>55</v>
      </c>
      <c r="E52" s="125" t="s">
        <v>100</v>
      </c>
      <c r="F52" s="120">
        <v>150</v>
      </c>
      <c r="G52" s="126">
        <v>6.6</v>
      </c>
      <c r="H52" s="126">
        <v>6.3</v>
      </c>
      <c r="I52" s="126">
        <v>15.5</v>
      </c>
      <c r="J52" s="127">
        <v>110</v>
      </c>
      <c r="K52" s="123" t="s">
        <v>101</v>
      </c>
      <c r="L52" s="133">
        <v>5.1100000000000003</v>
      </c>
    </row>
    <row r="53" spans="1:12">
      <c r="A53" s="31"/>
      <c r="B53" s="32"/>
      <c r="C53" s="86"/>
      <c r="D53" s="154" t="s">
        <v>41</v>
      </c>
      <c r="E53" s="125" t="s">
        <v>42</v>
      </c>
      <c r="F53" s="120">
        <v>110</v>
      </c>
      <c r="G53" s="126">
        <v>0.5</v>
      </c>
      <c r="H53" s="126">
        <v>0.6</v>
      </c>
      <c r="I53" s="126">
        <v>10.8</v>
      </c>
      <c r="J53" s="127">
        <v>60</v>
      </c>
      <c r="K53" s="123" t="s">
        <v>44</v>
      </c>
      <c r="L53" s="133">
        <v>13.2</v>
      </c>
    </row>
    <row r="54" spans="1:12">
      <c r="A54" s="31"/>
      <c r="B54" s="32"/>
      <c r="C54" s="86"/>
      <c r="D54" s="154" t="s">
        <v>58</v>
      </c>
      <c r="E54" s="183" t="s">
        <v>102</v>
      </c>
      <c r="F54" s="120">
        <v>200</v>
      </c>
      <c r="G54" s="126">
        <v>4</v>
      </c>
      <c r="H54" s="126">
        <v>0</v>
      </c>
      <c r="I54" s="126">
        <v>11</v>
      </c>
      <c r="J54" s="127">
        <v>102</v>
      </c>
      <c r="K54" s="123" t="s">
        <v>103</v>
      </c>
      <c r="L54" s="133">
        <v>6.64</v>
      </c>
    </row>
    <row r="55" spans="1:12">
      <c r="A55" s="31"/>
      <c r="B55" s="32"/>
      <c r="C55" s="86"/>
      <c r="D55" s="154" t="s">
        <v>33</v>
      </c>
      <c r="E55" s="125" t="s">
        <v>34</v>
      </c>
      <c r="F55" s="120">
        <v>30</v>
      </c>
      <c r="G55" s="101">
        <v>1.1000000000000001</v>
      </c>
      <c r="H55" s="101">
        <v>0.8</v>
      </c>
      <c r="I55" s="101">
        <v>4.8</v>
      </c>
      <c r="J55" s="134">
        <v>26</v>
      </c>
      <c r="K55" s="123" t="s">
        <v>61</v>
      </c>
      <c r="L55" s="184">
        <v>2.67</v>
      </c>
    </row>
    <row r="56" spans="1:12">
      <c r="A56" s="31"/>
      <c r="B56" s="32"/>
      <c r="C56" s="86"/>
      <c r="D56" s="154" t="s">
        <v>62</v>
      </c>
      <c r="E56" s="125" t="s">
        <v>63</v>
      </c>
      <c r="F56" s="127">
        <v>27</v>
      </c>
      <c r="G56" s="126">
        <v>2.2999999999999998</v>
      </c>
      <c r="H56" s="126">
        <v>0.5</v>
      </c>
      <c r="I56" s="126">
        <v>14</v>
      </c>
      <c r="J56" s="127">
        <v>74</v>
      </c>
      <c r="K56" s="136" t="s">
        <v>64</v>
      </c>
      <c r="L56" s="133">
        <v>2.4</v>
      </c>
    </row>
    <row r="57" spans="1:12">
      <c r="A57" s="31"/>
      <c r="B57" s="32"/>
      <c r="C57" s="86"/>
      <c r="D57" s="100"/>
      <c r="E57" s="105"/>
      <c r="F57" s="106"/>
      <c r="G57" s="106"/>
      <c r="H57" s="106"/>
      <c r="I57" s="106"/>
      <c r="J57" s="106"/>
      <c r="K57" s="105"/>
      <c r="L57" s="107"/>
    </row>
    <row r="58" spans="1:12">
      <c r="A58" s="31"/>
      <c r="B58" s="32"/>
      <c r="C58" s="86"/>
      <c r="D58" s="100"/>
      <c r="E58" s="105"/>
      <c r="F58" s="167"/>
      <c r="G58" s="106"/>
      <c r="H58" s="106"/>
      <c r="I58" s="106"/>
      <c r="J58" s="106"/>
      <c r="K58" s="105"/>
      <c r="L58" s="107"/>
    </row>
    <row r="59" spans="1:12">
      <c r="A59" s="46"/>
      <c r="B59" s="47"/>
      <c r="C59" s="108"/>
      <c r="D59" s="138" t="s">
        <v>45</v>
      </c>
      <c r="E59" s="139"/>
      <c r="F59" s="185">
        <f>SUM(F49:F58)+211+95</f>
        <v>893</v>
      </c>
      <c r="G59" s="140">
        <f>SUM(G49:G58)</f>
        <v>26.500000000000004</v>
      </c>
      <c r="H59" s="140">
        <f>SUM(H49:H58)</f>
        <v>26.400000000000002</v>
      </c>
      <c r="I59" s="140">
        <f>SUM(I49:I58)</f>
        <v>117</v>
      </c>
      <c r="J59" s="142">
        <f t="shared" ref="J59:L59" si="1">SUM(J49:J58)</f>
        <v>822</v>
      </c>
      <c r="K59" s="139"/>
      <c r="L59" s="143">
        <f t="shared" si="1"/>
        <v>85.000000000000014</v>
      </c>
    </row>
    <row r="60" spans="1:12" ht="15.75" customHeight="1">
      <c r="A60" s="186">
        <f>A42</f>
        <v>1</v>
      </c>
      <c r="B60" s="187">
        <f>B42</f>
        <v>3</v>
      </c>
      <c r="C60" s="389" t="s">
        <v>65</v>
      </c>
      <c r="D60" s="390"/>
      <c r="E60" s="188"/>
      <c r="F60" s="189">
        <f>F48+F59</f>
        <v>1457</v>
      </c>
      <c r="G60" s="189">
        <f>G48+G59</f>
        <v>45.5</v>
      </c>
      <c r="H60" s="189">
        <f>H48+H59</f>
        <v>45.5</v>
      </c>
      <c r="I60" s="189">
        <f>I48+I59</f>
        <v>200.5</v>
      </c>
      <c r="J60" s="190">
        <f t="shared" ref="J60:L60" si="2">J48+J59</f>
        <v>1409.9</v>
      </c>
      <c r="K60" s="188"/>
      <c r="L60" s="191">
        <f t="shared" si="2"/>
        <v>145</v>
      </c>
    </row>
    <row r="61" spans="1:12">
      <c r="A61" s="21">
        <v>1</v>
      </c>
      <c r="B61" s="22">
        <v>4</v>
      </c>
      <c r="C61" s="78" t="s">
        <v>24</v>
      </c>
      <c r="D61" s="192" t="s">
        <v>52</v>
      </c>
      <c r="E61" s="193" t="s">
        <v>104</v>
      </c>
      <c r="F61" s="194">
        <v>95</v>
      </c>
      <c r="G61" s="195">
        <v>8.4</v>
      </c>
      <c r="H61" s="161">
        <v>6.5</v>
      </c>
      <c r="I61" s="161">
        <v>19.5</v>
      </c>
      <c r="J61" s="35">
        <v>201</v>
      </c>
      <c r="K61" s="29" t="s">
        <v>105</v>
      </c>
      <c r="L61" s="196">
        <v>37.549999999999997</v>
      </c>
    </row>
    <row r="62" spans="1:12">
      <c r="A62" s="31"/>
      <c r="B62" s="32"/>
      <c r="C62" s="86"/>
      <c r="D62" s="154" t="s">
        <v>29</v>
      </c>
      <c r="E62" s="88" t="s">
        <v>106</v>
      </c>
      <c r="F62" s="102">
        <v>207</v>
      </c>
      <c r="G62" s="197">
        <v>0.06</v>
      </c>
      <c r="H62" s="27">
        <v>0</v>
      </c>
      <c r="I62" s="27">
        <v>15</v>
      </c>
      <c r="J62" s="35">
        <v>62</v>
      </c>
      <c r="K62" s="29" t="s">
        <v>107</v>
      </c>
      <c r="L62" s="158">
        <v>2.56</v>
      </c>
    </row>
    <row r="63" spans="1:12">
      <c r="A63" s="31"/>
      <c r="B63" s="32"/>
      <c r="C63" s="86"/>
      <c r="D63" s="154" t="s">
        <v>33</v>
      </c>
      <c r="E63" s="88" t="s">
        <v>34</v>
      </c>
      <c r="F63" s="102">
        <v>37</v>
      </c>
      <c r="G63" s="197">
        <v>3.2</v>
      </c>
      <c r="H63" s="27">
        <v>1.3</v>
      </c>
      <c r="I63" s="27">
        <v>21.9</v>
      </c>
      <c r="J63" s="35">
        <v>78.400000000000006</v>
      </c>
      <c r="K63" s="29" t="s">
        <v>70</v>
      </c>
      <c r="L63" s="158">
        <v>3.29</v>
      </c>
    </row>
    <row r="64" spans="1:12">
      <c r="A64" s="31"/>
      <c r="B64" s="32"/>
      <c r="C64" s="86"/>
      <c r="D64" s="154" t="s">
        <v>37</v>
      </c>
      <c r="E64" s="88" t="s">
        <v>108</v>
      </c>
      <c r="F64" s="102">
        <v>60</v>
      </c>
      <c r="G64" s="197">
        <v>0.7</v>
      </c>
      <c r="H64" s="27">
        <v>2</v>
      </c>
      <c r="I64" s="27">
        <v>2</v>
      </c>
      <c r="J64" s="35">
        <v>42</v>
      </c>
      <c r="K64" s="198" t="s">
        <v>109</v>
      </c>
      <c r="L64" s="158">
        <v>9.48</v>
      </c>
    </row>
    <row r="65" spans="1:12">
      <c r="A65" s="31"/>
      <c r="B65" s="32"/>
      <c r="C65" s="86"/>
      <c r="D65" s="199" t="s">
        <v>55</v>
      </c>
      <c r="E65" s="163" t="s">
        <v>110</v>
      </c>
      <c r="F65" s="164">
        <v>150</v>
      </c>
      <c r="G65" s="200">
        <v>6.6</v>
      </c>
      <c r="H65" s="27">
        <v>9.3000000000000007</v>
      </c>
      <c r="I65" s="27">
        <v>25.1</v>
      </c>
      <c r="J65" s="35">
        <v>205</v>
      </c>
      <c r="K65" s="29" t="s">
        <v>101</v>
      </c>
      <c r="L65" s="166">
        <v>7.12</v>
      </c>
    </row>
    <row r="66" spans="1:12">
      <c r="A66" s="31"/>
      <c r="B66" s="32"/>
      <c r="C66" s="86"/>
      <c r="D66" s="100"/>
      <c r="E66" s="105"/>
      <c r="F66" s="106"/>
      <c r="G66" s="106"/>
      <c r="H66" s="201"/>
      <c r="I66" s="168"/>
      <c r="J66" s="168"/>
      <c r="K66" s="169"/>
      <c r="L66" s="107"/>
    </row>
    <row r="67" spans="1:12">
      <c r="A67" s="46"/>
      <c r="B67" s="47"/>
      <c r="C67" s="108"/>
      <c r="D67" s="170" t="s">
        <v>45</v>
      </c>
      <c r="E67" s="171"/>
      <c r="F67" s="175">
        <f>SUM(F61:F66)</f>
        <v>549</v>
      </c>
      <c r="G67" s="173">
        <f>SUM(G61:G66)</f>
        <v>18.96</v>
      </c>
      <c r="H67" s="202">
        <f>SUM(H61:H66)</f>
        <v>19.100000000000001</v>
      </c>
      <c r="I67" s="174">
        <f>SUM(I61:I66)</f>
        <v>83.5</v>
      </c>
      <c r="J67" s="175">
        <f>SUM(J61:J66)</f>
        <v>588.4</v>
      </c>
      <c r="K67" s="171"/>
      <c r="L67" s="176">
        <f>SUM(L61:L66)</f>
        <v>59.999999999999993</v>
      </c>
    </row>
    <row r="68" spans="1:12">
      <c r="A68" s="116">
        <f>A61</f>
        <v>1</v>
      </c>
      <c r="B68" s="117">
        <f>B61</f>
        <v>4</v>
      </c>
      <c r="C68" s="118" t="s">
        <v>46</v>
      </c>
      <c r="D68" s="154" t="s">
        <v>37</v>
      </c>
      <c r="E68" s="177" t="s">
        <v>111</v>
      </c>
      <c r="F68" s="203">
        <v>60</v>
      </c>
      <c r="G68" s="204">
        <v>0.6</v>
      </c>
      <c r="H68" s="156">
        <v>3</v>
      </c>
      <c r="I68" s="205">
        <v>3.2</v>
      </c>
      <c r="J68" s="206">
        <v>38</v>
      </c>
      <c r="K68" s="207" t="s">
        <v>112</v>
      </c>
      <c r="L68" s="208">
        <v>4.34</v>
      </c>
    </row>
    <row r="69" spans="1:12">
      <c r="A69" s="31"/>
      <c r="B69" s="32"/>
      <c r="C69" s="86"/>
      <c r="D69" s="154" t="s">
        <v>49</v>
      </c>
      <c r="E69" s="119" t="s">
        <v>113</v>
      </c>
      <c r="F69" s="209">
        <v>201</v>
      </c>
      <c r="G69" s="121">
        <v>4.5</v>
      </c>
      <c r="H69" s="126">
        <v>4.3</v>
      </c>
      <c r="I69" s="126">
        <v>18.100000000000001</v>
      </c>
      <c r="J69" s="127">
        <v>158</v>
      </c>
      <c r="K69" s="210" t="s">
        <v>114</v>
      </c>
      <c r="L69" s="211">
        <v>10.93</v>
      </c>
    </row>
    <row r="70" spans="1:12">
      <c r="A70" s="31"/>
      <c r="B70" s="32"/>
      <c r="C70" s="86"/>
      <c r="D70" s="154" t="s">
        <v>52</v>
      </c>
      <c r="E70" s="119" t="s">
        <v>115</v>
      </c>
      <c r="F70" s="209">
        <v>90</v>
      </c>
      <c r="G70" s="126">
        <v>11.1</v>
      </c>
      <c r="H70" s="126">
        <v>12.6</v>
      </c>
      <c r="I70" s="126">
        <v>14.5</v>
      </c>
      <c r="J70" s="127">
        <v>179</v>
      </c>
      <c r="K70" s="212" t="s">
        <v>116</v>
      </c>
      <c r="L70" s="213">
        <v>22.35</v>
      </c>
    </row>
    <row r="71" spans="1:12">
      <c r="A71" s="31"/>
      <c r="B71" s="32"/>
      <c r="C71" s="86"/>
      <c r="D71" s="154" t="s">
        <v>55</v>
      </c>
      <c r="E71" s="214" t="s">
        <v>117</v>
      </c>
      <c r="F71" s="203">
        <v>165</v>
      </c>
      <c r="G71" s="156">
        <v>4</v>
      </c>
      <c r="H71" s="156">
        <v>3.6</v>
      </c>
      <c r="I71" s="156">
        <v>18.600000000000001</v>
      </c>
      <c r="J71" s="215">
        <v>103</v>
      </c>
      <c r="K71" s="212" t="s">
        <v>118</v>
      </c>
      <c r="L71" s="208">
        <v>15.99</v>
      </c>
    </row>
    <row r="72" spans="1:12">
      <c r="A72" s="31"/>
      <c r="B72" s="32"/>
      <c r="C72" s="86"/>
      <c r="D72" s="154" t="s">
        <v>41</v>
      </c>
      <c r="E72" s="125" t="s">
        <v>42</v>
      </c>
      <c r="F72" s="120">
        <v>120</v>
      </c>
      <c r="G72" s="101">
        <v>0.5</v>
      </c>
      <c r="H72" s="101">
        <v>0.5</v>
      </c>
      <c r="I72" s="126">
        <v>12</v>
      </c>
      <c r="J72" s="134">
        <v>56</v>
      </c>
      <c r="K72" s="123" t="s">
        <v>44</v>
      </c>
      <c r="L72" s="184">
        <v>14.4</v>
      </c>
    </row>
    <row r="73" spans="1:12">
      <c r="A73" s="31"/>
      <c r="B73" s="32"/>
      <c r="C73" s="86"/>
      <c r="D73" s="154" t="s">
        <v>58</v>
      </c>
      <c r="E73" s="125" t="s">
        <v>119</v>
      </c>
      <c r="F73" s="120">
        <v>200</v>
      </c>
      <c r="G73" s="126">
        <v>0.2</v>
      </c>
      <c r="H73" s="126">
        <v>0.2</v>
      </c>
      <c r="I73" s="126">
        <v>12</v>
      </c>
      <c r="J73" s="127">
        <v>112</v>
      </c>
      <c r="K73" s="123" t="s">
        <v>120</v>
      </c>
      <c r="L73" s="133">
        <v>11.56</v>
      </c>
    </row>
    <row r="74" spans="1:12">
      <c r="A74" s="31"/>
      <c r="B74" s="32"/>
      <c r="C74" s="86"/>
      <c r="D74" s="154" t="s">
        <v>33</v>
      </c>
      <c r="E74" s="125" t="s">
        <v>34</v>
      </c>
      <c r="F74" s="127">
        <v>35</v>
      </c>
      <c r="G74" s="101">
        <v>3.4</v>
      </c>
      <c r="H74" s="101">
        <v>1.7</v>
      </c>
      <c r="I74" s="126">
        <v>25.2</v>
      </c>
      <c r="J74" s="134">
        <v>102</v>
      </c>
      <c r="K74" s="123" t="s">
        <v>61</v>
      </c>
      <c r="L74" s="184">
        <v>3.12</v>
      </c>
    </row>
    <row r="75" spans="1:12">
      <c r="A75" s="31"/>
      <c r="B75" s="32"/>
      <c r="C75" s="86"/>
      <c r="D75" s="154" t="s">
        <v>62</v>
      </c>
      <c r="E75" s="125" t="s">
        <v>63</v>
      </c>
      <c r="F75" s="127">
        <v>26</v>
      </c>
      <c r="G75" s="126">
        <v>2.2000000000000002</v>
      </c>
      <c r="H75" s="126">
        <v>0.5</v>
      </c>
      <c r="I75" s="126">
        <v>13.5</v>
      </c>
      <c r="J75" s="127">
        <v>74</v>
      </c>
      <c r="K75" s="136" t="s">
        <v>64</v>
      </c>
      <c r="L75" s="133">
        <v>2.31</v>
      </c>
    </row>
    <row r="76" spans="1:12">
      <c r="A76" s="31"/>
      <c r="B76" s="32"/>
      <c r="C76" s="86"/>
      <c r="D76" s="100"/>
      <c r="E76" s="105"/>
      <c r="F76" s="106"/>
      <c r="G76" s="106"/>
      <c r="H76" s="106"/>
      <c r="I76" s="106"/>
      <c r="J76" s="106"/>
      <c r="K76" s="105"/>
      <c r="L76" s="107"/>
    </row>
    <row r="77" spans="1:12">
      <c r="A77" s="31"/>
      <c r="B77" s="32"/>
      <c r="C77" s="86"/>
      <c r="D77" s="100"/>
      <c r="E77" s="105"/>
      <c r="F77" s="106"/>
      <c r="G77" s="106"/>
      <c r="H77" s="106"/>
      <c r="I77" s="106"/>
      <c r="J77" s="106"/>
      <c r="K77" s="105"/>
      <c r="L77" s="107"/>
    </row>
    <row r="78" spans="1:12">
      <c r="A78" s="31"/>
      <c r="B78" s="32"/>
      <c r="C78" s="216"/>
      <c r="D78" s="217" t="s">
        <v>45</v>
      </c>
      <c r="E78" s="218"/>
      <c r="F78" s="219">
        <f>SUM(F68:F77)</f>
        <v>897</v>
      </c>
      <c r="G78" s="220">
        <f>SUM(G68:G77)</f>
        <v>26.499999999999996</v>
      </c>
      <c r="H78" s="221">
        <f>SUM(H68:H77)</f>
        <v>26.4</v>
      </c>
      <c r="I78" s="220">
        <f>SUM(I68:I77)</f>
        <v>117.10000000000001</v>
      </c>
      <c r="J78" s="219">
        <f t="shared" ref="J78:L78" si="3">SUM(J68:J77)</f>
        <v>822</v>
      </c>
      <c r="K78" s="218"/>
      <c r="L78" s="222">
        <f t="shared" si="3"/>
        <v>85.000000000000014</v>
      </c>
    </row>
    <row r="79" spans="1:12" ht="15.75" customHeight="1">
      <c r="A79" s="223">
        <f>A61</f>
        <v>1</v>
      </c>
      <c r="B79" s="223">
        <f>B61</f>
        <v>4</v>
      </c>
      <c r="C79" s="396" t="s">
        <v>65</v>
      </c>
      <c r="D79" s="397"/>
      <c r="E79" s="224"/>
      <c r="F79" s="225">
        <f>F67+F78</f>
        <v>1446</v>
      </c>
      <c r="G79" s="225">
        <f>G67+G78</f>
        <v>45.459999999999994</v>
      </c>
      <c r="H79" s="225">
        <f>H67+H78</f>
        <v>45.5</v>
      </c>
      <c r="I79" s="225">
        <f>I67+I78</f>
        <v>200.60000000000002</v>
      </c>
      <c r="J79" s="226">
        <f t="shared" ref="J79:L79" si="4">J67+J78</f>
        <v>1410.4</v>
      </c>
      <c r="K79" s="227"/>
      <c r="L79" s="228">
        <f t="shared" si="4"/>
        <v>145</v>
      </c>
    </row>
    <row r="80" spans="1:12">
      <c r="A80" s="31">
        <v>1</v>
      </c>
      <c r="B80" s="32">
        <v>5</v>
      </c>
      <c r="C80" s="86" t="s">
        <v>24</v>
      </c>
      <c r="D80" s="108" t="s">
        <v>52</v>
      </c>
      <c r="E80" s="149" t="s">
        <v>121</v>
      </c>
      <c r="F80" s="150">
        <v>90</v>
      </c>
      <c r="G80" s="229">
        <v>9.5</v>
      </c>
      <c r="H80" s="229">
        <v>9</v>
      </c>
      <c r="I80" s="229">
        <v>29.7</v>
      </c>
      <c r="J80" s="230">
        <v>354</v>
      </c>
      <c r="K80" s="231" t="s">
        <v>122</v>
      </c>
      <c r="L80" s="232">
        <v>25.15</v>
      </c>
    </row>
    <row r="81" spans="1:12">
      <c r="A81" s="31"/>
      <c r="B81" s="32"/>
      <c r="C81" s="86"/>
      <c r="D81" s="154" t="s">
        <v>55</v>
      </c>
      <c r="E81" s="88" t="s">
        <v>56</v>
      </c>
      <c r="F81" s="89">
        <v>150</v>
      </c>
      <c r="G81" s="233">
        <v>5.2</v>
      </c>
      <c r="H81" s="233">
        <v>6.6</v>
      </c>
      <c r="I81" s="233">
        <v>18.899999999999999</v>
      </c>
      <c r="J81" s="102">
        <v>57</v>
      </c>
      <c r="K81" s="103" t="s">
        <v>57</v>
      </c>
      <c r="L81" s="104">
        <v>17.02</v>
      </c>
    </row>
    <row r="82" spans="1:12">
      <c r="A82" s="31"/>
      <c r="B82" s="32"/>
      <c r="C82" s="86"/>
      <c r="D82" s="154" t="s">
        <v>29</v>
      </c>
      <c r="E82" s="88" t="s">
        <v>123</v>
      </c>
      <c r="F82" s="89">
        <v>200</v>
      </c>
      <c r="G82" s="233">
        <v>0.06</v>
      </c>
      <c r="H82" s="233">
        <v>0.01</v>
      </c>
      <c r="I82" s="233">
        <v>9.1999999999999993</v>
      </c>
      <c r="J82" s="102">
        <v>50</v>
      </c>
      <c r="K82" s="103" t="s">
        <v>124</v>
      </c>
      <c r="L82" s="104">
        <v>1.04</v>
      </c>
    </row>
    <row r="83" spans="1:12">
      <c r="A83" s="31"/>
      <c r="B83" s="32"/>
      <c r="C83" s="86"/>
      <c r="D83" s="154" t="s">
        <v>33</v>
      </c>
      <c r="E83" s="88" t="s">
        <v>34</v>
      </c>
      <c r="F83" s="102">
        <v>40</v>
      </c>
      <c r="G83" s="233">
        <v>3.5</v>
      </c>
      <c r="H83" s="233">
        <v>1.44</v>
      </c>
      <c r="I83" s="233">
        <v>23.7</v>
      </c>
      <c r="J83" s="102">
        <v>84.9</v>
      </c>
      <c r="K83" s="234" t="s">
        <v>70</v>
      </c>
      <c r="L83" s="104">
        <v>3.56</v>
      </c>
    </row>
    <row r="84" spans="1:12">
      <c r="A84" s="31"/>
      <c r="B84" s="32"/>
      <c r="C84" s="86"/>
      <c r="D84" s="154" t="s">
        <v>37</v>
      </c>
      <c r="E84" s="235" t="s">
        <v>125</v>
      </c>
      <c r="F84" s="97">
        <v>61</v>
      </c>
      <c r="G84" s="233">
        <v>0.7</v>
      </c>
      <c r="H84" s="233">
        <v>2</v>
      </c>
      <c r="I84" s="233">
        <v>2</v>
      </c>
      <c r="J84" s="102">
        <v>42</v>
      </c>
      <c r="K84" s="103" t="s">
        <v>126</v>
      </c>
      <c r="L84" s="104">
        <v>13.23</v>
      </c>
    </row>
    <row r="85" spans="1:12">
      <c r="A85" s="31"/>
      <c r="B85" s="32"/>
      <c r="C85" s="86"/>
      <c r="D85" s="154" t="s">
        <v>41</v>
      </c>
      <c r="E85" s="88"/>
      <c r="F85" s="236"/>
      <c r="G85" s="233"/>
      <c r="H85" s="233"/>
      <c r="I85" s="233"/>
      <c r="J85" s="102"/>
      <c r="K85" s="103"/>
      <c r="L85" s="237"/>
    </row>
    <row r="86" spans="1:12">
      <c r="A86" s="31"/>
      <c r="B86" s="32"/>
      <c r="C86" s="86"/>
      <c r="D86" s="100"/>
      <c r="E86" s="105"/>
      <c r="F86" s="106"/>
      <c r="G86" s="106"/>
      <c r="H86" s="106"/>
      <c r="I86" s="106"/>
      <c r="J86" s="106"/>
      <c r="K86" s="105"/>
      <c r="L86" s="107"/>
    </row>
    <row r="87" spans="1:12">
      <c r="A87" s="46"/>
      <c r="B87" s="47"/>
      <c r="C87" s="108"/>
      <c r="D87" s="138" t="s">
        <v>45</v>
      </c>
      <c r="E87" s="171"/>
      <c r="F87" s="238">
        <f>F80+F81+F82+F83+F84+F85</f>
        <v>541</v>
      </c>
      <c r="G87" s="173">
        <f>SUM(G80:G86)</f>
        <v>18.959999999999997</v>
      </c>
      <c r="H87" s="173">
        <f>SUM(H80:H86)</f>
        <v>19.05</v>
      </c>
      <c r="I87" s="174">
        <f>SUM(I80:I86)</f>
        <v>83.5</v>
      </c>
      <c r="J87" s="175">
        <f t="shared" ref="J87:L87" si="5">SUM(J80:J86)</f>
        <v>587.9</v>
      </c>
      <c r="K87" s="171"/>
      <c r="L87" s="176">
        <f t="shared" si="5"/>
        <v>60</v>
      </c>
    </row>
    <row r="88" spans="1:12">
      <c r="A88" s="116">
        <f>A80</f>
        <v>1</v>
      </c>
      <c r="B88" s="117">
        <f>B80</f>
        <v>5</v>
      </c>
      <c r="C88" s="118" t="s">
        <v>46</v>
      </c>
      <c r="D88" s="154" t="s">
        <v>37</v>
      </c>
      <c r="E88" s="239" t="s">
        <v>127</v>
      </c>
      <c r="F88" s="120">
        <v>60</v>
      </c>
      <c r="G88" s="126">
        <v>0.5</v>
      </c>
      <c r="H88" s="126">
        <v>3</v>
      </c>
      <c r="I88" s="126">
        <v>1.5</v>
      </c>
      <c r="J88" s="127">
        <v>35</v>
      </c>
      <c r="K88" s="128" t="s">
        <v>128</v>
      </c>
      <c r="L88" s="133">
        <v>10.27</v>
      </c>
    </row>
    <row r="89" spans="1:12">
      <c r="A89" s="31"/>
      <c r="B89" s="32"/>
      <c r="C89" s="86"/>
      <c r="D89" s="154" t="s">
        <v>49</v>
      </c>
      <c r="E89" s="240" t="s">
        <v>129</v>
      </c>
      <c r="F89" s="179">
        <v>210</v>
      </c>
      <c r="G89" s="180">
        <v>5.9</v>
      </c>
      <c r="H89" s="180">
        <v>6.5</v>
      </c>
      <c r="I89" s="180">
        <v>12.4</v>
      </c>
      <c r="J89" s="181">
        <v>165</v>
      </c>
      <c r="K89" s="136" t="s">
        <v>130</v>
      </c>
      <c r="L89" s="182">
        <v>12.25</v>
      </c>
    </row>
    <row r="90" spans="1:12">
      <c r="A90" s="31"/>
      <c r="B90" s="32"/>
      <c r="C90" s="86"/>
      <c r="D90" s="154" t="s">
        <v>52</v>
      </c>
      <c r="E90" s="239" t="s">
        <v>131</v>
      </c>
      <c r="F90" s="120">
        <v>90</v>
      </c>
      <c r="G90" s="126">
        <v>9.3000000000000007</v>
      </c>
      <c r="H90" s="126">
        <v>8.4499999999999993</v>
      </c>
      <c r="I90" s="126">
        <v>23.3</v>
      </c>
      <c r="J90" s="127">
        <v>192</v>
      </c>
      <c r="K90" s="123" t="s">
        <v>132</v>
      </c>
      <c r="L90" s="133">
        <v>44.85</v>
      </c>
    </row>
    <row r="91" spans="1:12">
      <c r="A91" s="31"/>
      <c r="B91" s="32"/>
      <c r="C91" s="86"/>
      <c r="D91" s="154" t="s">
        <v>55</v>
      </c>
      <c r="E91" s="239" t="s">
        <v>73</v>
      </c>
      <c r="F91" s="120">
        <v>150</v>
      </c>
      <c r="G91" s="126">
        <v>5.8</v>
      </c>
      <c r="H91" s="126">
        <v>6.45</v>
      </c>
      <c r="I91" s="126">
        <v>22</v>
      </c>
      <c r="J91" s="127">
        <v>180.4</v>
      </c>
      <c r="K91" s="123" t="s">
        <v>74</v>
      </c>
      <c r="L91" s="133">
        <v>7.19</v>
      </c>
    </row>
    <row r="92" spans="1:12">
      <c r="A92" s="31"/>
      <c r="B92" s="32"/>
      <c r="C92" s="86"/>
      <c r="D92" s="154" t="s">
        <v>58</v>
      </c>
      <c r="E92" s="239" t="s">
        <v>133</v>
      </c>
      <c r="F92" s="120">
        <v>200</v>
      </c>
      <c r="G92" s="126">
        <v>0.4</v>
      </c>
      <c r="H92" s="126">
        <v>0</v>
      </c>
      <c r="I92" s="126">
        <v>25.9</v>
      </c>
      <c r="J92" s="127">
        <v>106</v>
      </c>
      <c r="K92" s="123" t="s">
        <v>134</v>
      </c>
      <c r="L92" s="133">
        <v>5.99</v>
      </c>
    </row>
    <row r="93" spans="1:12">
      <c r="A93" s="31"/>
      <c r="B93" s="32"/>
      <c r="C93" s="86"/>
      <c r="D93" s="154" t="s">
        <v>33</v>
      </c>
      <c r="E93" s="239" t="s">
        <v>34</v>
      </c>
      <c r="F93" s="120">
        <v>30</v>
      </c>
      <c r="G93" s="101">
        <v>2.9</v>
      </c>
      <c r="H93" s="101">
        <v>1.52</v>
      </c>
      <c r="I93" s="101">
        <v>21.6</v>
      </c>
      <c r="J93" s="134">
        <v>87</v>
      </c>
      <c r="K93" s="123" t="s">
        <v>61</v>
      </c>
      <c r="L93" s="133">
        <v>2.67</v>
      </c>
    </row>
    <row r="94" spans="1:12">
      <c r="A94" s="31"/>
      <c r="B94" s="32"/>
      <c r="C94" s="86"/>
      <c r="D94" s="154" t="s">
        <v>62</v>
      </c>
      <c r="E94" s="239" t="s">
        <v>63</v>
      </c>
      <c r="F94" s="127">
        <v>20</v>
      </c>
      <c r="G94" s="126">
        <v>1.7</v>
      </c>
      <c r="H94" s="126">
        <v>0.44</v>
      </c>
      <c r="I94" s="126">
        <v>10.4</v>
      </c>
      <c r="J94" s="127">
        <v>57</v>
      </c>
      <c r="K94" s="136" t="s">
        <v>64</v>
      </c>
      <c r="L94" s="133">
        <v>1.78</v>
      </c>
    </row>
    <row r="95" spans="1:12">
      <c r="A95" s="31"/>
      <c r="B95" s="32"/>
      <c r="C95" s="86"/>
      <c r="D95" s="100"/>
      <c r="E95" s="239"/>
      <c r="F95" s="127"/>
      <c r="G95" s="126"/>
      <c r="H95" s="126"/>
      <c r="I95" s="126"/>
      <c r="J95" s="127"/>
      <c r="K95" s="136"/>
      <c r="L95" s="133"/>
    </row>
    <row r="96" spans="1:12">
      <c r="A96" s="31"/>
      <c r="B96" s="32"/>
      <c r="C96" s="86"/>
      <c r="D96" s="241"/>
      <c r="E96" s="242"/>
      <c r="F96" s="243"/>
      <c r="G96" s="243"/>
      <c r="H96" s="243"/>
      <c r="I96" s="243"/>
      <c r="J96" s="243"/>
      <c r="K96" s="242"/>
      <c r="L96" s="244"/>
    </row>
    <row r="97" spans="1:12">
      <c r="A97" s="245"/>
      <c r="B97" s="246"/>
      <c r="C97" s="192"/>
      <c r="D97" s="247" t="s">
        <v>45</v>
      </c>
      <c r="E97" s="248"/>
      <c r="F97" s="249">
        <f>SUM(F88:F96)</f>
        <v>760</v>
      </c>
      <c r="G97" s="249">
        <f>SUM(G88:G96)</f>
        <v>26.499999999999996</v>
      </c>
      <c r="H97" s="250">
        <f>SUM(H88:H96)</f>
        <v>26.36</v>
      </c>
      <c r="I97" s="250">
        <f>SUM(I88:I96)</f>
        <v>117.1</v>
      </c>
      <c r="J97" s="251">
        <f>SUM(J88:J96)</f>
        <v>822.4</v>
      </c>
      <c r="K97" s="248"/>
      <c r="L97" s="252">
        <f>SUM(L88:L96)</f>
        <v>85</v>
      </c>
    </row>
    <row r="98" spans="1:12" ht="15.75" customHeight="1">
      <c r="A98" s="186">
        <f>A80</f>
        <v>1</v>
      </c>
      <c r="B98" s="187">
        <f>B80</f>
        <v>5</v>
      </c>
      <c r="C98" s="389" t="s">
        <v>65</v>
      </c>
      <c r="D98" s="390"/>
      <c r="E98" s="188"/>
      <c r="F98" s="189">
        <f>F87+F97</f>
        <v>1301</v>
      </c>
      <c r="G98" s="253">
        <f>G87+G97</f>
        <v>45.459999999999994</v>
      </c>
      <c r="H98" s="253">
        <f>H87+H97</f>
        <v>45.41</v>
      </c>
      <c r="I98" s="189">
        <f>I87+I97</f>
        <v>200.6</v>
      </c>
      <c r="J98" s="190">
        <f>J87+J97</f>
        <v>1410.3</v>
      </c>
      <c r="K98" s="188"/>
      <c r="L98" s="191">
        <f>L87+L97</f>
        <v>145</v>
      </c>
    </row>
    <row r="99" spans="1:12">
      <c r="A99" s="21">
        <v>2</v>
      </c>
      <c r="B99" s="22">
        <v>1</v>
      </c>
      <c r="C99" s="78" t="s">
        <v>24</v>
      </c>
      <c r="D99" s="192" t="s">
        <v>25</v>
      </c>
      <c r="E99" s="193" t="s">
        <v>135</v>
      </c>
      <c r="F99" s="194">
        <v>165</v>
      </c>
      <c r="G99" s="254">
        <v>9.1</v>
      </c>
      <c r="H99" s="27">
        <v>8.5</v>
      </c>
      <c r="I99" s="27">
        <v>16.5</v>
      </c>
      <c r="J99" s="35">
        <v>207</v>
      </c>
      <c r="K99" s="29" t="s">
        <v>136</v>
      </c>
      <c r="L99" s="196">
        <v>12.43</v>
      </c>
    </row>
    <row r="100" spans="1:12">
      <c r="A100" s="31"/>
      <c r="B100" s="32"/>
      <c r="C100" s="86"/>
      <c r="D100" s="154" t="s">
        <v>29</v>
      </c>
      <c r="E100" s="88" t="s">
        <v>137</v>
      </c>
      <c r="F100" s="102">
        <v>200</v>
      </c>
      <c r="G100" s="197">
        <v>3.1</v>
      </c>
      <c r="H100" s="27">
        <v>2.7</v>
      </c>
      <c r="I100" s="27">
        <v>16</v>
      </c>
      <c r="J100" s="35">
        <v>100</v>
      </c>
      <c r="K100" s="29" t="s">
        <v>138</v>
      </c>
      <c r="L100" s="158">
        <v>6.58</v>
      </c>
    </row>
    <row r="101" spans="1:12">
      <c r="A101" s="31"/>
      <c r="B101" s="32"/>
      <c r="C101" s="86"/>
      <c r="D101" s="154" t="s">
        <v>139</v>
      </c>
      <c r="E101" s="88" t="s">
        <v>140</v>
      </c>
      <c r="F101" s="102">
        <v>70</v>
      </c>
      <c r="G101" s="197">
        <v>6.5</v>
      </c>
      <c r="H101" s="27">
        <v>7.5</v>
      </c>
      <c r="I101" s="27">
        <v>38</v>
      </c>
      <c r="J101" s="35">
        <v>224</v>
      </c>
      <c r="K101" s="36" t="s">
        <v>141</v>
      </c>
      <c r="L101" s="158">
        <v>18.45</v>
      </c>
    </row>
    <row r="102" spans="1:12">
      <c r="A102" s="31"/>
      <c r="B102" s="32"/>
      <c r="C102" s="86"/>
      <c r="D102" s="199" t="s">
        <v>37</v>
      </c>
      <c r="E102" s="149" t="s">
        <v>42</v>
      </c>
      <c r="F102" s="230">
        <v>115</v>
      </c>
      <c r="G102" s="197">
        <v>0.4</v>
      </c>
      <c r="H102" s="27">
        <v>0.4</v>
      </c>
      <c r="I102" s="27">
        <v>13</v>
      </c>
      <c r="J102" s="35">
        <v>57</v>
      </c>
      <c r="K102" s="39" t="s">
        <v>44</v>
      </c>
      <c r="L102" s="153">
        <v>22.54</v>
      </c>
    </row>
    <row r="103" spans="1:12">
      <c r="A103" s="31"/>
      <c r="B103" s="32"/>
      <c r="C103" s="86"/>
      <c r="D103" s="154"/>
      <c r="E103" s="88"/>
      <c r="F103" s="102"/>
      <c r="G103" s="233"/>
      <c r="H103" s="229"/>
      <c r="I103" s="229"/>
      <c r="J103" s="230"/>
      <c r="K103" s="231"/>
      <c r="L103" s="104"/>
    </row>
    <row r="104" spans="1:12">
      <c r="A104" s="31"/>
      <c r="B104" s="32"/>
      <c r="C104" s="86"/>
      <c r="D104" s="100"/>
      <c r="E104" s="105"/>
      <c r="F104" s="106"/>
      <c r="G104" s="106"/>
      <c r="H104" s="106"/>
      <c r="I104" s="106"/>
      <c r="J104" s="106"/>
      <c r="K104" s="105"/>
      <c r="L104" s="107"/>
    </row>
    <row r="105" spans="1:12">
      <c r="A105" s="255"/>
      <c r="B105" s="256"/>
      <c r="C105" s="257"/>
      <c r="D105" s="258" t="s">
        <v>45</v>
      </c>
      <c r="E105" s="259"/>
      <c r="F105" s="260">
        <f>SUM(F99:F104)</f>
        <v>550</v>
      </c>
      <c r="G105" s="261">
        <f>SUM(G99:G104)</f>
        <v>19.099999999999998</v>
      </c>
      <c r="H105" s="260">
        <f>SUM(H99:H104)</f>
        <v>19.099999999999998</v>
      </c>
      <c r="I105" s="260">
        <f>SUM(I99:I104)</f>
        <v>83.5</v>
      </c>
      <c r="J105" s="262">
        <f>SUM(J99:J104)</f>
        <v>588</v>
      </c>
      <c r="K105" s="259"/>
      <c r="L105" s="263">
        <f>SUM(L99:L104)</f>
        <v>59.999999999999993</v>
      </c>
    </row>
    <row r="106" spans="1:12">
      <c r="A106" s="31">
        <f>A99</f>
        <v>2</v>
      </c>
      <c r="B106" s="56">
        <f>B99</f>
        <v>1</v>
      </c>
      <c r="C106" s="86" t="s">
        <v>46</v>
      </c>
      <c r="D106" s="108" t="s">
        <v>37</v>
      </c>
      <c r="E106" s="264" t="s">
        <v>142</v>
      </c>
      <c r="F106" s="265">
        <v>65</v>
      </c>
      <c r="G106" s="121">
        <v>1.4</v>
      </c>
      <c r="H106" s="121">
        <v>3</v>
      </c>
      <c r="I106" s="121">
        <v>3.5</v>
      </c>
      <c r="J106" s="122">
        <v>40</v>
      </c>
      <c r="K106" s="266" t="s">
        <v>143</v>
      </c>
      <c r="L106" s="267">
        <v>6.41</v>
      </c>
    </row>
    <row r="107" spans="1:12">
      <c r="A107" s="31"/>
      <c r="B107" s="32"/>
      <c r="C107" s="86"/>
      <c r="D107" s="154" t="s">
        <v>49</v>
      </c>
      <c r="E107" s="125" t="s">
        <v>144</v>
      </c>
      <c r="F107" s="120">
        <v>201</v>
      </c>
      <c r="G107" s="126">
        <v>3.8</v>
      </c>
      <c r="H107" s="126">
        <v>6.14</v>
      </c>
      <c r="I107" s="126">
        <v>21.1</v>
      </c>
      <c r="J107" s="127">
        <v>140</v>
      </c>
      <c r="K107" s="123" t="s">
        <v>145</v>
      </c>
      <c r="L107" s="133">
        <v>5.08</v>
      </c>
    </row>
    <row r="108" spans="1:12">
      <c r="A108" s="31"/>
      <c r="B108" s="32"/>
      <c r="C108" s="86"/>
      <c r="D108" s="154" t="s">
        <v>25</v>
      </c>
      <c r="E108" s="125" t="s">
        <v>146</v>
      </c>
      <c r="F108" s="120">
        <v>190</v>
      </c>
      <c r="G108" s="126">
        <v>16.64</v>
      </c>
      <c r="H108" s="126">
        <v>15.63</v>
      </c>
      <c r="I108" s="126">
        <v>47</v>
      </c>
      <c r="J108" s="127">
        <v>394</v>
      </c>
      <c r="K108" s="123" t="s">
        <v>147</v>
      </c>
      <c r="L108" s="133">
        <v>65.75</v>
      </c>
    </row>
    <row r="109" spans="1:12">
      <c r="A109" s="31"/>
      <c r="B109" s="32"/>
      <c r="C109" s="86"/>
      <c r="D109" s="154" t="s">
        <v>58</v>
      </c>
      <c r="E109" s="125" t="s">
        <v>148</v>
      </c>
      <c r="F109" s="120">
        <v>200</v>
      </c>
      <c r="G109" s="126">
        <v>0</v>
      </c>
      <c r="H109" s="126">
        <v>0</v>
      </c>
      <c r="I109" s="126">
        <v>15</v>
      </c>
      <c r="J109" s="127">
        <v>106</v>
      </c>
      <c r="K109" s="123" t="s">
        <v>60</v>
      </c>
      <c r="L109" s="133">
        <v>3.39</v>
      </c>
    </row>
    <row r="110" spans="1:12">
      <c r="A110" s="31"/>
      <c r="B110" s="32"/>
      <c r="C110" s="86"/>
      <c r="D110" s="154" t="s">
        <v>33</v>
      </c>
      <c r="E110" s="125" t="s">
        <v>34</v>
      </c>
      <c r="F110" s="127">
        <v>25</v>
      </c>
      <c r="G110" s="101">
        <v>2.42</v>
      </c>
      <c r="H110" s="101">
        <v>1.2</v>
      </c>
      <c r="I110" s="101">
        <v>18</v>
      </c>
      <c r="J110" s="134">
        <v>73</v>
      </c>
      <c r="K110" s="123" t="s">
        <v>61</v>
      </c>
      <c r="L110" s="184">
        <v>2.23</v>
      </c>
    </row>
    <row r="111" spans="1:12">
      <c r="A111" s="31"/>
      <c r="B111" s="32"/>
      <c r="C111" s="86"/>
      <c r="D111" s="154" t="s">
        <v>62</v>
      </c>
      <c r="E111" s="125" t="s">
        <v>63</v>
      </c>
      <c r="F111" s="127">
        <v>24</v>
      </c>
      <c r="G111" s="126">
        <v>2</v>
      </c>
      <c r="H111" s="126">
        <v>0.4</v>
      </c>
      <c r="I111" s="126">
        <v>12.4</v>
      </c>
      <c r="J111" s="127">
        <v>69</v>
      </c>
      <c r="K111" s="136" t="s">
        <v>64</v>
      </c>
      <c r="L111" s="133">
        <v>2.14</v>
      </c>
    </row>
    <row r="112" spans="1:12">
      <c r="A112" s="31"/>
      <c r="B112" s="32"/>
      <c r="C112" s="86"/>
      <c r="D112" s="100"/>
      <c r="E112" s="125"/>
      <c r="F112" s="127"/>
      <c r="G112" s="126"/>
      <c r="H112" s="126"/>
      <c r="I112" s="126"/>
      <c r="J112" s="127"/>
      <c r="K112" s="136"/>
      <c r="L112" s="133"/>
    </row>
    <row r="113" spans="1:12">
      <c r="A113" s="31"/>
      <c r="B113" s="32"/>
      <c r="C113" s="86"/>
      <c r="D113" s="100"/>
      <c r="E113" s="105"/>
      <c r="F113" s="106"/>
      <c r="G113" s="233"/>
      <c r="H113" s="233"/>
      <c r="I113" s="233"/>
      <c r="J113" s="106"/>
      <c r="K113" s="105"/>
      <c r="L113" s="107"/>
    </row>
    <row r="114" spans="1:12">
      <c r="A114" s="268"/>
      <c r="B114" s="269"/>
      <c r="C114" s="270"/>
      <c r="D114" s="271" t="s">
        <v>45</v>
      </c>
      <c r="E114" s="139"/>
      <c r="F114" s="142">
        <f>SUM(F106:F113)</f>
        <v>705</v>
      </c>
      <c r="G114" s="141">
        <f>SUM(G106:G113)</f>
        <v>26.259999999999998</v>
      </c>
      <c r="H114" s="141">
        <f>SUM(H106:H113)</f>
        <v>26.37</v>
      </c>
      <c r="I114" s="141">
        <f>SUM(I106:I113)</f>
        <v>117</v>
      </c>
      <c r="J114" s="142">
        <f>SUM(J106:J113)</f>
        <v>822</v>
      </c>
      <c r="K114" s="139"/>
      <c r="L114" s="143">
        <f>SUM(L106:L113)</f>
        <v>85</v>
      </c>
    </row>
    <row r="115" spans="1:12">
      <c r="A115" s="272">
        <f>A99</f>
        <v>2</v>
      </c>
      <c r="B115" s="273">
        <f>B99</f>
        <v>1</v>
      </c>
      <c r="C115" s="398" t="s">
        <v>65</v>
      </c>
      <c r="D115" s="399"/>
      <c r="E115" s="144"/>
      <c r="F115" s="147">
        <f>F105+F114</f>
        <v>1255</v>
      </c>
      <c r="G115" s="146">
        <f>G105+G114</f>
        <v>45.36</v>
      </c>
      <c r="H115" s="145">
        <f>H105+H114</f>
        <v>45.47</v>
      </c>
      <c r="I115" s="145">
        <f>I105+I114</f>
        <v>200.5</v>
      </c>
      <c r="J115" s="147">
        <f>J105+J114</f>
        <v>1410</v>
      </c>
      <c r="K115" s="144"/>
      <c r="L115" s="148">
        <f>L105+L114</f>
        <v>145</v>
      </c>
    </row>
    <row r="116" spans="1:12">
      <c r="A116" s="274">
        <v>2</v>
      </c>
      <c r="B116" s="32">
        <v>2</v>
      </c>
      <c r="C116" s="86" t="s">
        <v>24</v>
      </c>
      <c r="D116" s="108" t="s">
        <v>52</v>
      </c>
      <c r="E116" s="275" t="s">
        <v>131</v>
      </c>
      <c r="F116" s="276">
        <v>90</v>
      </c>
      <c r="G116" s="277">
        <v>9.3000000000000007</v>
      </c>
      <c r="H116" s="277">
        <v>9.6</v>
      </c>
      <c r="I116" s="277">
        <v>22.3</v>
      </c>
      <c r="J116" s="278">
        <v>259</v>
      </c>
      <c r="K116" s="279" t="s">
        <v>132</v>
      </c>
      <c r="L116" s="280">
        <v>44.85</v>
      </c>
    </row>
    <row r="117" spans="1:12">
      <c r="A117" s="274"/>
      <c r="B117" s="32"/>
      <c r="C117" s="86"/>
      <c r="D117" s="154" t="s">
        <v>29</v>
      </c>
      <c r="E117" s="155" t="s">
        <v>123</v>
      </c>
      <c r="F117" s="281">
        <v>200</v>
      </c>
      <c r="G117" s="277">
        <v>0</v>
      </c>
      <c r="H117" s="277">
        <v>0</v>
      </c>
      <c r="I117" s="277">
        <v>15</v>
      </c>
      <c r="J117" s="278">
        <v>60</v>
      </c>
      <c r="K117" s="279" t="s">
        <v>124</v>
      </c>
      <c r="L117" s="282">
        <v>1.04</v>
      </c>
    </row>
    <row r="118" spans="1:12">
      <c r="A118" s="274"/>
      <c r="B118" s="32"/>
      <c r="C118" s="86"/>
      <c r="D118" s="154" t="s">
        <v>33</v>
      </c>
      <c r="E118" s="88" t="s">
        <v>34</v>
      </c>
      <c r="F118" s="283">
        <v>32</v>
      </c>
      <c r="G118" s="27">
        <v>2.8</v>
      </c>
      <c r="H118" s="27">
        <v>1.2</v>
      </c>
      <c r="I118" s="27">
        <v>18.899999999999999</v>
      </c>
      <c r="J118" s="27">
        <v>67.900000000000006</v>
      </c>
      <c r="K118" s="36" t="s">
        <v>70</v>
      </c>
      <c r="L118" s="158">
        <v>2.85</v>
      </c>
    </row>
    <row r="119" spans="1:12">
      <c r="A119" s="274"/>
      <c r="B119" s="32"/>
      <c r="C119" s="86"/>
      <c r="D119" s="154" t="s">
        <v>37</v>
      </c>
      <c r="E119" s="155" t="s">
        <v>149</v>
      </c>
      <c r="F119" s="281">
        <v>61</v>
      </c>
      <c r="G119" s="277">
        <v>1.6</v>
      </c>
      <c r="H119" s="277">
        <v>3.2</v>
      </c>
      <c r="I119" s="277">
        <v>3.6</v>
      </c>
      <c r="J119" s="278">
        <v>46</v>
      </c>
      <c r="K119" s="279" t="s">
        <v>48</v>
      </c>
      <c r="L119" s="282">
        <v>4.07</v>
      </c>
    </row>
    <row r="120" spans="1:12">
      <c r="A120" s="274"/>
      <c r="B120" s="32"/>
      <c r="C120" s="86"/>
      <c r="D120" s="154" t="s">
        <v>55</v>
      </c>
      <c r="E120" s="284" t="s">
        <v>150</v>
      </c>
      <c r="F120" s="285">
        <v>150</v>
      </c>
      <c r="G120" s="277">
        <v>5.4</v>
      </c>
      <c r="H120" s="277">
        <v>5.1100000000000003</v>
      </c>
      <c r="I120" s="277">
        <v>23.7</v>
      </c>
      <c r="J120" s="278">
        <v>155</v>
      </c>
      <c r="K120" s="279" t="s">
        <v>74</v>
      </c>
      <c r="L120" s="286">
        <v>7.19</v>
      </c>
    </row>
    <row r="121" spans="1:12">
      <c r="A121" s="274"/>
      <c r="B121" s="32"/>
      <c r="C121" s="86"/>
      <c r="D121" s="100"/>
      <c r="E121" s="105"/>
      <c r="F121" s="167"/>
      <c r="G121" s="43"/>
      <c r="H121" s="43"/>
      <c r="I121" s="43"/>
      <c r="J121" s="43"/>
      <c r="K121" s="42"/>
      <c r="L121" s="287"/>
    </row>
    <row r="122" spans="1:12">
      <c r="A122" s="274"/>
      <c r="B122" s="32"/>
      <c r="C122" s="86"/>
      <c r="D122" s="100"/>
      <c r="E122" s="105"/>
      <c r="F122" s="106"/>
      <c r="G122" s="168"/>
      <c r="H122" s="168"/>
      <c r="I122" s="168"/>
      <c r="J122" s="168"/>
      <c r="K122" s="169"/>
      <c r="L122" s="107"/>
    </row>
    <row r="123" spans="1:12">
      <c r="A123" s="288"/>
      <c r="B123" s="47"/>
      <c r="C123" s="108"/>
      <c r="D123" s="138" t="s">
        <v>45</v>
      </c>
      <c r="E123" s="139"/>
      <c r="F123" s="140">
        <f>SUM(F116:F122)</f>
        <v>533</v>
      </c>
      <c r="G123" s="140">
        <f t="shared" ref="G123:J123" si="6">SUM(G116:G122)</f>
        <v>19.100000000000001</v>
      </c>
      <c r="H123" s="141">
        <f t="shared" si="6"/>
        <v>19.11</v>
      </c>
      <c r="I123" s="140">
        <f t="shared" si="6"/>
        <v>83.5</v>
      </c>
      <c r="J123" s="142">
        <f t="shared" si="6"/>
        <v>587.9</v>
      </c>
      <c r="K123" s="139"/>
      <c r="L123" s="143">
        <f>SUM(L116:L122)</f>
        <v>60</v>
      </c>
    </row>
    <row r="124" spans="1:12">
      <c r="A124" s="289">
        <f>A116</f>
        <v>2</v>
      </c>
      <c r="B124" s="290">
        <f>B116</f>
        <v>2</v>
      </c>
      <c r="C124" s="118" t="s">
        <v>46</v>
      </c>
      <c r="D124" s="154" t="s">
        <v>37</v>
      </c>
      <c r="E124" s="125" t="s">
        <v>151</v>
      </c>
      <c r="F124" s="120">
        <v>60</v>
      </c>
      <c r="G124" s="126">
        <v>1</v>
      </c>
      <c r="H124" s="131">
        <v>0.06</v>
      </c>
      <c r="I124" s="126">
        <v>6</v>
      </c>
      <c r="J124" s="127">
        <v>68</v>
      </c>
      <c r="K124" s="291" t="s">
        <v>152</v>
      </c>
      <c r="L124" s="184">
        <v>10.59</v>
      </c>
    </row>
    <row r="125" spans="1:12">
      <c r="A125" s="274"/>
      <c r="B125" s="32"/>
      <c r="C125" s="86"/>
      <c r="D125" s="154" t="s">
        <v>49</v>
      </c>
      <c r="E125" s="178" t="s">
        <v>153</v>
      </c>
      <c r="F125" s="179">
        <v>216</v>
      </c>
      <c r="G125" s="180">
        <v>6.6</v>
      </c>
      <c r="H125" s="180">
        <v>6.9</v>
      </c>
      <c r="I125" s="180">
        <v>21.5</v>
      </c>
      <c r="J125" s="181">
        <v>178</v>
      </c>
      <c r="K125" s="292" t="s">
        <v>130</v>
      </c>
      <c r="L125" s="182">
        <v>15.78</v>
      </c>
    </row>
    <row r="126" spans="1:12">
      <c r="A126" s="274"/>
      <c r="B126" s="32"/>
      <c r="C126" s="86"/>
      <c r="D126" s="154" t="s">
        <v>52</v>
      </c>
      <c r="E126" s="125" t="s">
        <v>154</v>
      </c>
      <c r="F126" s="120">
        <v>90</v>
      </c>
      <c r="G126" s="126">
        <v>9.3000000000000007</v>
      </c>
      <c r="H126" s="126">
        <v>10.199999999999999</v>
      </c>
      <c r="I126" s="126">
        <v>25.2</v>
      </c>
      <c r="J126" s="127">
        <v>288</v>
      </c>
      <c r="K126" s="136" t="s">
        <v>155</v>
      </c>
      <c r="L126" s="133">
        <v>27.31</v>
      </c>
    </row>
    <row r="127" spans="1:12">
      <c r="A127" s="274"/>
      <c r="B127" s="32"/>
      <c r="C127" s="86"/>
      <c r="D127" s="154" t="s">
        <v>55</v>
      </c>
      <c r="E127" s="183" t="s">
        <v>56</v>
      </c>
      <c r="F127" s="120">
        <v>160</v>
      </c>
      <c r="G127" s="126">
        <v>5.3</v>
      </c>
      <c r="H127" s="131">
        <v>6.8</v>
      </c>
      <c r="I127" s="126">
        <v>19.88</v>
      </c>
      <c r="J127" s="127">
        <v>58</v>
      </c>
      <c r="K127" s="293" t="s">
        <v>57</v>
      </c>
      <c r="L127" s="133">
        <v>18.16</v>
      </c>
    </row>
    <row r="128" spans="1:12">
      <c r="A128" s="274"/>
      <c r="B128" s="32"/>
      <c r="C128" s="86"/>
      <c r="D128" s="154" t="s">
        <v>58</v>
      </c>
      <c r="E128" s="125" t="s">
        <v>156</v>
      </c>
      <c r="F128" s="120">
        <v>200</v>
      </c>
      <c r="G128" s="126">
        <v>0</v>
      </c>
      <c r="H128" s="126">
        <v>0</v>
      </c>
      <c r="I128" s="126">
        <v>15</v>
      </c>
      <c r="J128" s="127">
        <v>106</v>
      </c>
      <c r="K128" s="123" t="s">
        <v>157</v>
      </c>
      <c r="L128" s="133">
        <v>7.99</v>
      </c>
    </row>
    <row r="129" spans="1:12">
      <c r="A129" s="274"/>
      <c r="B129" s="32"/>
      <c r="C129" s="86"/>
      <c r="D129" s="154" t="s">
        <v>33</v>
      </c>
      <c r="E129" s="125" t="s">
        <v>34</v>
      </c>
      <c r="F129" s="120">
        <v>35</v>
      </c>
      <c r="G129" s="101">
        <v>3.4</v>
      </c>
      <c r="H129" s="101">
        <v>1.7</v>
      </c>
      <c r="I129" s="126">
        <v>25.15</v>
      </c>
      <c r="J129" s="134">
        <v>102</v>
      </c>
      <c r="K129" s="123" t="s">
        <v>61</v>
      </c>
      <c r="L129" s="184">
        <v>3.12</v>
      </c>
    </row>
    <row r="130" spans="1:12">
      <c r="A130" s="274"/>
      <c r="B130" s="32"/>
      <c r="C130" s="86"/>
      <c r="D130" s="154" t="s">
        <v>62</v>
      </c>
      <c r="E130" s="125" t="s">
        <v>63</v>
      </c>
      <c r="F130" s="127">
        <v>23</v>
      </c>
      <c r="G130" s="126">
        <v>0.9</v>
      </c>
      <c r="H130" s="126">
        <v>0.7</v>
      </c>
      <c r="I130" s="126">
        <v>4.2</v>
      </c>
      <c r="J130" s="127">
        <v>22</v>
      </c>
      <c r="K130" s="136" t="s">
        <v>64</v>
      </c>
      <c r="L130" s="133">
        <v>2.0499999999999998</v>
      </c>
    </row>
    <row r="131" spans="1:12">
      <c r="A131" s="274"/>
      <c r="B131" s="32"/>
      <c r="C131" s="86"/>
      <c r="D131" s="100"/>
      <c r="E131" s="105"/>
      <c r="F131" s="106"/>
      <c r="G131" s="106"/>
      <c r="H131" s="106"/>
      <c r="I131" s="106"/>
      <c r="J131" s="106"/>
      <c r="K131" s="105"/>
      <c r="L131" s="107"/>
    </row>
    <row r="132" spans="1:12">
      <c r="A132" s="274"/>
      <c r="B132" s="32"/>
      <c r="C132" s="86"/>
      <c r="D132" s="100"/>
      <c r="E132" s="105"/>
      <c r="F132" s="106"/>
      <c r="G132" s="106"/>
      <c r="H132" s="106"/>
      <c r="I132" s="106"/>
      <c r="J132" s="106"/>
      <c r="K132" s="105"/>
      <c r="L132" s="107"/>
    </row>
    <row r="133" spans="1:12">
      <c r="A133" s="288"/>
      <c r="B133" s="32"/>
      <c r="C133" s="86"/>
      <c r="D133" s="170" t="s">
        <v>45</v>
      </c>
      <c r="E133" s="139"/>
      <c r="F133" s="142">
        <f>SUM(F124:F132)</f>
        <v>784</v>
      </c>
      <c r="G133" s="141">
        <f t="shared" ref="G133:J133" si="7">SUM(G124:G132)</f>
        <v>26.499999999999996</v>
      </c>
      <c r="H133" s="141">
        <f t="shared" si="7"/>
        <v>26.36</v>
      </c>
      <c r="I133" s="141">
        <f t="shared" si="7"/>
        <v>116.92999999999999</v>
      </c>
      <c r="J133" s="142">
        <f t="shared" si="7"/>
        <v>822</v>
      </c>
      <c r="K133" s="139"/>
      <c r="L133" s="143">
        <f>SUM(L124:L132)</f>
        <v>84.999999999999986</v>
      </c>
    </row>
    <row r="134" spans="1:12">
      <c r="A134" s="272">
        <f>A116</f>
        <v>2</v>
      </c>
      <c r="B134" s="294">
        <f>B116</f>
        <v>2</v>
      </c>
      <c r="C134" s="393" t="s">
        <v>65</v>
      </c>
      <c r="D134" s="400"/>
      <c r="E134" s="295"/>
      <c r="F134" s="190">
        <f>F123+F133</f>
        <v>1317</v>
      </c>
      <c r="G134" s="189">
        <f>G123+G133</f>
        <v>45.599999999999994</v>
      </c>
      <c r="H134" s="189">
        <f>H123+H133</f>
        <v>45.47</v>
      </c>
      <c r="I134" s="189">
        <f>I123+I133</f>
        <v>200.43</v>
      </c>
      <c r="J134" s="190">
        <f t="shared" ref="J134:L134" si="8">J123+J133</f>
        <v>1409.9</v>
      </c>
      <c r="K134" s="188"/>
      <c r="L134" s="191">
        <f t="shared" si="8"/>
        <v>145</v>
      </c>
    </row>
    <row r="135" spans="1:12">
      <c r="A135" s="31">
        <v>2</v>
      </c>
      <c r="B135" s="32">
        <v>3</v>
      </c>
      <c r="C135" s="86" t="s">
        <v>24</v>
      </c>
      <c r="D135" s="108" t="s">
        <v>52</v>
      </c>
      <c r="E135" s="155" t="s">
        <v>158</v>
      </c>
      <c r="F135" s="35">
        <v>90</v>
      </c>
      <c r="G135" s="27">
        <v>12.4</v>
      </c>
      <c r="H135" s="27">
        <v>10.6</v>
      </c>
      <c r="I135" s="27">
        <v>25.8</v>
      </c>
      <c r="J135" s="35">
        <v>252</v>
      </c>
      <c r="K135" s="29" t="s">
        <v>159</v>
      </c>
      <c r="L135" s="30">
        <v>26.22</v>
      </c>
    </row>
    <row r="136" spans="1:12">
      <c r="A136" s="31"/>
      <c r="B136" s="32"/>
      <c r="C136" s="86"/>
      <c r="D136" s="154" t="s">
        <v>29</v>
      </c>
      <c r="E136" s="155" t="s">
        <v>68</v>
      </c>
      <c r="F136" s="296">
        <v>200</v>
      </c>
      <c r="G136" s="27">
        <v>0.2</v>
      </c>
      <c r="H136" s="27">
        <v>1</v>
      </c>
      <c r="I136" s="27">
        <v>15</v>
      </c>
      <c r="J136" s="35">
        <v>82</v>
      </c>
      <c r="K136" s="297" t="s">
        <v>160</v>
      </c>
      <c r="L136" s="30">
        <v>4.71</v>
      </c>
    </row>
    <row r="137" spans="1:12" ht="15.75" customHeight="1">
      <c r="A137" s="31"/>
      <c r="B137" s="32"/>
      <c r="C137" s="86"/>
      <c r="D137" s="154" t="s">
        <v>33</v>
      </c>
      <c r="E137" s="298" t="s">
        <v>34</v>
      </c>
      <c r="F137" s="35">
        <v>21</v>
      </c>
      <c r="G137" s="27">
        <v>2.4</v>
      </c>
      <c r="H137" s="27">
        <v>0.1</v>
      </c>
      <c r="I137" s="27">
        <v>15.9</v>
      </c>
      <c r="J137" s="35">
        <v>57</v>
      </c>
      <c r="K137" s="36" t="s">
        <v>70</v>
      </c>
      <c r="L137" s="30">
        <v>1.87</v>
      </c>
    </row>
    <row r="138" spans="1:12">
      <c r="A138" s="31"/>
      <c r="B138" s="32"/>
      <c r="C138" s="86"/>
      <c r="D138" s="154" t="s">
        <v>37</v>
      </c>
      <c r="E138" s="299" t="s">
        <v>161</v>
      </c>
      <c r="F138" s="300" t="s">
        <v>39</v>
      </c>
      <c r="G138" s="27">
        <v>0.7</v>
      </c>
      <c r="H138" s="27">
        <v>2</v>
      </c>
      <c r="I138" s="27">
        <v>4.2</v>
      </c>
      <c r="J138" s="35">
        <v>42</v>
      </c>
      <c r="K138" s="29" t="s">
        <v>48</v>
      </c>
      <c r="L138" s="30">
        <v>10.050000000000001</v>
      </c>
    </row>
    <row r="139" spans="1:12">
      <c r="A139" s="31"/>
      <c r="B139" s="32"/>
      <c r="C139" s="86"/>
      <c r="D139" s="199" t="s">
        <v>55</v>
      </c>
      <c r="E139" s="301" t="s">
        <v>90</v>
      </c>
      <c r="F139" s="35">
        <v>150</v>
      </c>
      <c r="G139" s="27">
        <v>3.4</v>
      </c>
      <c r="H139" s="27">
        <v>5.4</v>
      </c>
      <c r="I139" s="27">
        <v>22.6</v>
      </c>
      <c r="J139" s="35">
        <v>155.19999999999999</v>
      </c>
      <c r="K139" s="29" t="s">
        <v>91</v>
      </c>
      <c r="L139" s="30">
        <v>17.149999999999999</v>
      </c>
    </row>
    <row r="140" spans="1:12">
      <c r="A140" s="31"/>
      <c r="B140" s="32"/>
      <c r="C140" s="86"/>
      <c r="D140" s="100"/>
      <c r="E140" s="302"/>
      <c r="F140" s="43"/>
      <c r="G140" s="43"/>
      <c r="H140" s="43"/>
      <c r="I140" s="43"/>
      <c r="J140" s="43"/>
      <c r="K140" s="42"/>
      <c r="L140" s="43"/>
    </row>
    <row r="141" spans="1:12">
      <c r="A141" s="46"/>
      <c r="B141" s="47"/>
      <c r="C141" s="108"/>
      <c r="D141" s="138" t="s">
        <v>45</v>
      </c>
      <c r="E141" s="303"/>
      <c r="F141" s="54">
        <f>F135+F136+F137+F138+F139</f>
        <v>521</v>
      </c>
      <c r="G141" s="52">
        <f>SUM(G135:G140)</f>
        <v>19.099999999999998</v>
      </c>
      <c r="H141" s="53">
        <f>SUM(H135:H140)</f>
        <v>19.100000000000001</v>
      </c>
      <c r="I141" s="52">
        <f>SUM(I135:I140)</f>
        <v>83.5</v>
      </c>
      <c r="J141" s="54">
        <f>SUM(J135:J140)</f>
        <v>588.20000000000005</v>
      </c>
      <c r="K141" s="50"/>
      <c r="L141" s="55">
        <f>SUM(L135:L140)</f>
        <v>59.999999999999993</v>
      </c>
    </row>
    <row r="142" spans="1:12">
      <c r="A142" s="116">
        <f>A135</f>
        <v>2</v>
      </c>
      <c r="B142" s="117">
        <f>B135</f>
        <v>3</v>
      </c>
      <c r="C142" s="118" t="s">
        <v>46</v>
      </c>
      <c r="D142" s="154" t="s">
        <v>37</v>
      </c>
      <c r="E142" s="125" t="s">
        <v>162</v>
      </c>
      <c r="F142" s="59">
        <v>61</v>
      </c>
      <c r="G142" s="60">
        <v>2.5</v>
      </c>
      <c r="H142" s="60">
        <v>3.85</v>
      </c>
      <c r="I142" s="60">
        <v>5</v>
      </c>
      <c r="J142" s="61">
        <v>67</v>
      </c>
      <c r="K142" s="304" t="s">
        <v>163</v>
      </c>
      <c r="L142" s="63">
        <v>4.9000000000000004</v>
      </c>
    </row>
    <row r="143" spans="1:12">
      <c r="A143" s="31"/>
      <c r="B143" s="32"/>
      <c r="C143" s="86"/>
      <c r="D143" s="154" t="s">
        <v>49</v>
      </c>
      <c r="E143" s="125" t="s">
        <v>164</v>
      </c>
      <c r="F143" s="59">
        <v>211</v>
      </c>
      <c r="G143" s="60">
        <v>3.8</v>
      </c>
      <c r="H143" s="60">
        <v>2.4</v>
      </c>
      <c r="I143" s="60">
        <v>13.6</v>
      </c>
      <c r="J143" s="61">
        <v>102</v>
      </c>
      <c r="K143" s="71" t="s">
        <v>114</v>
      </c>
      <c r="L143" s="63">
        <v>18.010000000000002</v>
      </c>
    </row>
    <row r="144" spans="1:12">
      <c r="A144" s="31"/>
      <c r="B144" s="32"/>
      <c r="C144" s="86"/>
      <c r="D144" s="154" t="s">
        <v>52</v>
      </c>
      <c r="E144" s="125" t="s">
        <v>115</v>
      </c>
      <c r="F144" s="59">
        <v>90</v>
      </c>
      <c r="G144" s="60">
        <v>5.4</v>
      </c>
      <c r="H144" s="60">
        <v>8.4</v>
      </c>
      <c r="I144" s="60">
        <v>26.9</v>
      </c>
      <c r="J144" s="61">
        <v>189</v>
      </c>
      <c r="K144" s="71" t="s">
        <v>165</v>
      </c>
      <c r="L144" s="63">
        <v>26.43</v>
      </c>
    </row>
    <row r="145" spans="1:12">
      <c r="A145" s="31"/>
      <c r="B145" s="32"/>
      <c r="C145" s="86"/>
      <c r="D145" s="154" t="s">
        <v>55</v>
      </c>
      <c r="E145" s="125" t="s">
        <v>166</v>
      </c>
      <c r="F145" s="265">
        <v>150</v>
      </c>
      <c r="G145" s="121">
        <v>6.6</v>
      </c>
      <c r="H145" s="121">
        <v>9.3000000000000007</v>
      </c>
      <c r="I145" s="121">
        <v>25.1</v>
      </c>
      <c r="J145" s="122">
        <v>205</v>
      </c>
      <c r="K145" s="305" t="s">
        <v>167</v>
      </c>
      <c r="L145" s="129">
        <v>10.41</v>
      </c>
    </row>
    <row r="146" spans="1:12">
      <c r="A146" s="31"/>
      <c r="B146" s="32"/>
      <c r="C146" s="86"/>
      <c r="D146" s="154" t="s">
        <v>58</v>
      </c>
      <c r="E146" s="125" t="s">
        <v>42</v>
      </c>
      <c r="F146" s="306">
        <v>115</v>
      </c>
      <c r="G146" s="307">
        <v>0.4</v>
      </c>
      <c r="H146" s="307">
        <v>0.4</v>
      </c>
      <c r="I146" s="308">
        <v>10.3</v>
      </c>
      <c r="J146" s="309">
        <v>49.3</v>
      </c>
      <c r="K146" s="310" t="s">
        <v>44</v>
      </c>
      <c r="L146" s="311">
        <v>13.8</v>
      </c>
    </row>
    <row r="147" spans="1:12">
      <c r="A147" s="31"/>
      <c r="B147" s="32"/>
      <c r="C147" s="86"/>
      <c r="D147" s="154" t="s">
        <v>41</v>
      </c>
      <c r="E147" s="125" t="s">
        <v>102</v>
      </c>
      <c r="F147" s="306">
        <v>200</v>
      </c>
      <c r="G147" s="126">
        <v>4</v>
      </c>
      <c r="H147" s="126">
        <v>0</v>
      </c>
      <c r="I147" s="126">
        <v>11</v>
      </c>
      <c r="J147" s="127">
        <v>102</v>
      </c>
      <c r="K147" s="123" t="s">
        <v>103</v>
      </c>
      <c r="L147" s="133">
        <v>6.64</v>
      </c>
    </row>
    <row r="148" spans="1:12">
      <c r="A148" s="31"/>
      <c r="B148" s="32"/>
      <c r="C148" s="86"/>
      <c r="D148" s="154" t="s">
        <v>33</v>
      </c>
      <c r="E148" s="125" t="s">
        <v>34</v>
      </c>
      <c r="F148" s="306">
        <v>30</v>
      </c>
      <c r="G148" s="101">
        <v>2.9</v>
      </c>
      <c r="H148" s="101">
        <v>1.45</v>
      </c>
      <c r="I148" s="101">
        <v>21.6</v>
      </c>
      <c r="J148" s="134">
        <v>87</v>
      </c>
      <c r="K148" s="123" t="s">
        <v>61</v>
      </c>
      <c r="L148" s="133">
        <v>2.67</v>
      </c>
    </row>
    <row r="149" spans="1:12">
      <c r="A149" s="31"/>
      <c r="B149" s="32"/>
      <c r="C149" s="86"/>
      <c r="D149" s="154" t="s">
        <v>62</v>
      </c>
      <c r="E149" s="125" t="s">
        <v>63</v>
      </c>
      <c r="F149" s="127">
        <v>24</v>
      </c>
      <c r="G149" s="126">
        <v>0.8</v>
      </c>
      <c r="H149" s="126">
        <v>0.7</v>
      </c>
      <c r="I149" s="126">
        <v>3.5</v>
      </c>
      <c r="J149" s="127">
        <v>21</v>
      </c>
      <c r="K149" s="312" t="s">
        <v>64</v>
      </c>
      <c r="L149" s="129">
        <v>2.14</v>
      </c>
    </row>
    <row r="150" spans="1:12">
      <c r="A150" s="46"/>
      <c r="B150" s="47"/>
      <c r="C150" s="108"/>
      <c r="D150" s="138" t="s">
        <v>45</v>
      </c>
      <c r="E150" s="313"/>
      <c r="F150" s="314">
        <f>SUM(F142:F149)</f>
        <v>881</v>
      </c>
      <c r="G150" s="314">
        <f>SUM(G142:G149)</f>
        <v>26.399999999999995</v>
      </c>
      <c r="H150" s="315">
        <f>SUM(H142:H149)</f>
        <v>26.5</v>
      </c>
      <c r="I150" s="315">
        <f>SUM(I142:I149)</f>
        <v>117</v>
      </c>
      <c r="J150" s="316">
        <f>SUM(J142:J149)</f>
        <v>822.3</v>
      </c>
      <c r="K150" s="313"/>
      <c r="L150" s="317">
        <f>SUM(L142:L149)</f>
        <v>85</v>
      </c>
    </row>
    <row r="151" spans="1:12">
      <c r="A151" s="186">
        <f>A135</f>
        <v>2</v>
      </c>
      <c r="B151" s="187">
        <f>B135</f>
        <v>3</v>
      </c>
      <c r="C151" s="389" t="s">
        <v>65</v>
      </c>
      <c r="D151" s="390"/>
      <c r="E151" s="188"/>
      <c r="F151" s="189">
        <f>F141+F150</f>
        <v>1402</v>
      </c>
      <c r="G151" s="189">
        <f>G141+G150</f>
        <v>45.499999999999993</v>
      </c>
      <c r="H151" s="253">
        <f>H141+H150</f>
        <v>45.6</v>
      </c>
      <c r="I151" s="189">
        <f>I141+I150</f>
        <v>200.5</v>
      </c>
      <c r="J151" s="190">
        <f>J141+J150</f>
        <v>1410.5</v>
      </c>
      <c r="K151" s="188"/>
      <c r="L151" s="191">
        <f>L141+L150</f>
        <v>145</v>
      </c>
    </row>
    <row r="152" spans="1:12">
      <c r="A152" s="318">
        <v>2</v>
      </c>
      <c r="B152" s="22">
        <v>4</v>
      </c>
      <c r="C152" s="78" t="s">
        <v>24</v>
      </c>
      <c r="D152" s="192" t="s">
        <v>29</v>
      </c>
      <c r="E152" s="319" t="s">
        <v>168</v>
      </c>
      <c r="F152" s="320">
        <v>200</v>
      </c>
      <c r="G152" s="321">
        <v>0</v>
      </c>
      <c r="H152" s="322">
        <v>0</v>
      </c>
      <c r="I152" s="321">
        <v>15</v>
      </c>
      <c r="J152" s="320">
        <v>60</v>
      </c>
      <c r="K152" s="323" t="s">
        <v>169</v>
      </c>
      <c r="L152" s="324">
        <v>2.54</v>
      </c>
    </row>
    <row r="153" spans="1:12">
      <c r="A153" s="274"/>
      <c r="B153" s="32"/>
      <c r="C153" s="86"/>
      <c r="D153" s="154" t="s">
        <v>33</v>
      </c>
      <c r="E153" s="325" t="s">
        <v>34</v>
      </c>
      <c r="F153" s="326">
        <v>32</v>
      </c>
      <c r="G153" s="327">
        <v>2.8</v>
      </c>
      <c r="H153" s="327">
        <v>1.2</v>
      </c>
      <c r="I153" s="327">
        <v>18.899999999999999</v>
      </c>
      <c r="J153" s="326">
        <v>67.900000000000006</v>
      </c>
      <c r="K153" s="328" t="s">
        <v>70</v>
      </c>
      <c r="L153" s="329">
        <v>2.85</v>
      </c>
    </row>
    <row r="154" spans="1:12">
      <c r="A154" s="274"/>
      <c r="B154" s="32"/>
      <c r="C154" s="86"/>
      <c r="D154" s="154" t="s">
        <v>37</v>
      </c>
      <c r="E154" s="330" t="s">
        <v>170</v>
      </c>
      <c r="F154" s="331">
        <v>60</v>
      </c>
      <c r="G154" s="332">
        <v>0.7</v>
      </c>
      <c r="H154" s="333">
        <v>2</v>
      </c>
      <c r="I154" s="334">
        <v>2</v>
      </c>
      <c r="J154" s="326">
        <v>42</v>
      </c>
      <c r="K154" s="335" t="s">
        <v>171</v>
      </c>
      <c r="L154" s="329">
        <v>6.38</v>
      </c>
    </row>
    <row r="155" spans="1:12">
      <c r="A155" s="274"/>
      <c r="B155" s="32"/>
      <c r="C155" s="86"/>
      <c r="D155" s="154" t="s">
        <v>25</v>
      </c>
      <c r="E155" s="330" t="s">
        <v>172</v>
      </c>
      <c r="F155" s="336">
        <v>155</v>
      </c>
      <c r="G155" s="332">
        <v>15.2</v>
      </c>
      <c r="H155" s="337">
        <v>15.5</v>
      </c>
      <c r="I155" s="332">
        <v>37.799999999999997</v>
      </c>
      <c r="J155" s="338">
        <v>362</v>
      </c>
      <c r="K155" s="339" t="s">
        <v>81</v>
      </c>
      <c r="L155" s="340">
        <v>33.83</v>
      </c>
    </row>
    <row r="156" spans="1:12">
      <c r="A156" s="274"/>
      <c r="B156" s="32"/>
      <c r="C156" s="86"/>
      <c r="D156" s="154" t="s">
        <v>41</v>
      </c>
      <c r="E156" s="341" t="s">
        <v>42</v>
      </c>
      <c r="F156" s="342">
        <v>120</v>
      </c>
      <c r="G156" s="332">
        <v>0.4</v>
      </c>
      <c r="H156" s="337">
        <v>0.4</v>
      </c>
      <c r="I156" s="332">
        <v>9.8000000000000007</v>
      </c>
      <c r="J156" s="338">
        <v>56</v>
      </c>
      <c r="K156" s="339" t="s">
        <v>44</v>
      </c>
      <c r="L156" s="340">
        <v>14.4</v>
      </c>
    </row>
    <row r="157" spans="1:12">
      <c r="A157" s="274"/>
      <c r="B157" s="32"/>
      <c r="C157" s="86"/>
      <c r="D157" s="100"/>
      <c r="E157" s="105"/>
      <c r="F157" s="106"/>
      <c r="G157" s="106"/>
      <c r="H157" s="106"/>
      <c r="I157" s="106"/>
      <c r="J157" s="106"/>
      <c r="K157" s="105"/>
      <c r="L157" s="107"/>
    </row>
    <row r="158" spans="1:12">
      <c r="A158" s="274"/>
      <c r="B158" s="32"/>
      <c r="C158" s="86"/>
      <c r="D158" s="100"/>
      <c r="E158" s="105"/>
      <c r="F158" s="106"/>
      <c r="G158" s="106"/>
      <c r="H158" s="106"/>
      <c r="I158" s="106"/>
      <c r="J158" s="106"/>
      <c r="K158" s="105"/>
      <c r="L158" s="107"/>
    </row>
    <row r="159" spans="1:12">
      <c r="A159" s="288"/>
      <c r="B159" s="47"/>
      <c r="C159" s="108"/>
      <c r="D159" s="138" t="s">
        <v>45</v>
      </c>
      <c r="E159" s="171"/>
      <c r="F159" s="174">
        <f>SUM(F152:F158)</f>
        <v>567</v>
      </c>
      <c r="G159" s="173">
        <f t="shared" ref="G159:J159" si="9">SUM(G152:G158)</f>
        <v>19.099999999999998</v>
      </c>
      <c r="H159" s="173">
        <f t="shared" si="9"/>
        <v>19.099999999999998</v>
      </c>
      <c r="I159" s="174">
        <f t="shared" si="9"/>
        <v>83.499999999999986</v>
      </c>
      <c r="J159" s="175">
        <f t="shared" si="9"/>
        <v>587.9</v>
      </c>
      <c r="K159" s="171"/>
      <c r="L159" s="176">
        <f>SUM(L152:L158)</f>
        <v>59.999999999999993</v>
      </c>
    </row>
    <row r="160" spans="1:12">
      <c r="A160" s="289">
        <f>A152</f>
        <v>2</v>
      </c>
      <c r="B160" s="290">
        <f>B152</f>
        <v>4</v>
      </c>
      <c r="C160" s="118" t="s">
        <v>46</v>
      </c>
      <c r="D160" s="154" t="s">
        <v>37</v>
      </c>
      <c r="E160" s="155" t="s">
        <v>173</v>
      </c>
      <c r="F160" s="97">
        <v>61</v>
      </c>
      <c r="G160" s="343">
        <v>0.4</v>
      </c>
      <c r="H160" s="101">
        <v>2.5</v>
      </c>
      <c r="I160" s="101">
        <v>7.2</v>
      </c>
      <c r="J160" s="134">
        <v>31</v>
      </c>
      <c r="K160" s="344" t="s">
        <v>174</v>
      </c>
      <c r="L160" s="345">
        <v>7.2</v>
      </c>
    </row>
    <row r="161" spans="1:12">
      <c r="A161" s="274"/>
      <c r="B161" s="32"/>
      <c r="C161" s="86"/>
      <c r="D161" s="154" t="s">
        <v>49</v>
      </c>
      <c r="E161" s="299" t="s">
        <v>175</v>
      </c>
      <c r="F161" s="204">
        <v>211</v>
      </c>
      <c r="G161" s="346">
        <v>4.3</v>
      </c>
      <c r="H161" s="156">
        <v>7</v>
      </c>
      <c r="I161" s="156">
        <v>25.9</v>
      </c>
      <c r="J161" s="215">
        <v>144</v>
      </c>
      <c r="K161" s="347" t="s">
        <v>79</v>
      </c>
      <c r="L161" s="348">
        <v>15.93</v>
      </c>
    </row>
    <row r="162" spans="1:12">
      <c r="A162" s="274"/>
      <c r="B162" s="32"/>
      <c r="C162" s="86"/>
      <c r="D162" s="154" t="s">
        <v>52</v>
      </c>
      <c r="E162" s="155" t="s">
        <v>176</v>
      </c>
      <c r="F162" s="97">
        <v>90</v>
      </c>
      <c r="G162" s="101">
        <v>12.4</v>
      </c>
      <c r="H162" s="101">
        <v>8.4</v>
      </c>
      <c r="I162" s="101">
        <v>19.3</v>
      </c>
      <c r="J162" s="134">
        <v>266</v>
      </c>
      <c r="K162" s="349" t="s">
        <v>99</v>
      </c>
      <c r="L162" s="345">
        <v>20.170000000000002</v>
      </c>
    </row>
    <row r="163" spans="1:12" ht="25.5">
      <c r="A163" s="274"/>
      <c r="B163" s="32"/>
      <c r="C163" s="86"/>
      <c r="D163" s="154" t="s">
        <v>55</v>
      </c>
      <c r="E163" s="350" t="s">
        <v>177</v>
      </c>
      <c r="F163" s="204">
        <v>150</v>
      </c>
      <c r="G163" s="156">
        <v>4.2</v>
      </c>
      <c r="H163" s="156">
        <v>5.4</v>
      </c>
      <c r="I163" s="156">
        <v>20.5</v>
      </c>
      <c r="J163" s="215">
        <v>124</v>
      </c>
      <c r="K163" s="351" t="s">
        <v>178</v>
      </c>
      <c r="L163" s="352">
        <v>19.350000000000001</v>
      </c>
    </row>
    <row r="164" spans="1:12">
      <c r="A164" s="274"/>
      <c r="B164" s="32"/>
      <c r="C164" s="86"/>
      <c r="D164" s="154" t="s">
        <v>41</v>
      </c>
      <c r="E164" s="155" t="s">
        <v>42</v>
      </c>
      <c r="F164" s="97">
        <v>100</v>
      </c>
      <c r="G164" s="101">
        <v>0.4</v>
      </c>
      <c r="H164" s="343">
        <v>0.4</v>
      </c>
      <c r="I164" s="101">
        <v>10.8</v>
      </c>
      <c r="J164" s="134">
        <v>52</v>
      </c>
      <c r="K164" s="349" t="s">
        <v>44</v>
      </c>
      <c r="L164" s="353">
        <v>12</v>
      </c>
    </row>
    <row r="165" spans="1:12">
      <c r="A165" s="274"/>
      <c r="B165" s="32"/>
      <c r="C165" s="86"/>
      <c r="D165" s="154" t="s">
        <v>58</v>
      </c>
      <c r="E165" s="155" t="s">
        <v>179</v>
      </c>
      <c r="F165" s="97">
        <v>200</v>
      </c>
      <c r="G165" s="101">
        <v>0.7</v>
      </c>
      <c r="H165" s="101">
        <v>0.3</v>
      </c>
      <c r="I165" s="101">
        <v>5</v>
      </c>
      <c r="J165" s="134">
        <v>84</v>
      </c>
      <c r="K165" s="349" t="s">
        <v>180</v>
      </c>
      <c r="L165" s="345">
        <v>5.27</v>
      </c>
    </row>
    <row r="166" spans="1:12">
      <c r="A166" s="274"/>
      <c r="B166" s="32"/>
      <c r="C166" s="86"/>
      <c r="D166" s="154" t="s">
        <v>33</v>
      </c>
      <c r="E166" s="155" t="s">
        <v>34</v>
      </c>
      <c r="F166" s="97">
        <v>35</v>
      </c>
      <c r="G166" s="101">
        <v>3.4</v>
      </c>
      <c r="H166" s="101">
        <v>1.7</v>
      </c>
      <c r="I166" s="101">
        <v>25.2</v>
      </c>
      <c r="J166" s="134">
        <v>102</v>
      </c>
      <c r="K166" s="349" t="s">
        <v>61</v>
      </c>
      <c r="L166" s="353">
        <v>3.12</v>
      </c>
    </row>
    <row r="167" spans="1:12">
      <c r="A167" s="274"/>
      <c r="B167" s="32"/>
      <c r="C167" s="86"/>
      <c r="D167" s="154" t="s">
        <v>62</v>
      </c>
      <c r="E167" s="155" t="s">
        <v>63</v>
      </c>
      <c r="F167" s="134">
        <v>22</v>
      </c>
      <c r="G167" s="101">
        <v>0.7</v>
      </c>
      <c r="H167" s="101">
        <v>0.6</v>
      </c>
      <c r="I167" s="101">
        <v>3.1</v>
      </c>
      <c r="J167" s="134">
        <v>19</v>
      </c>
      <c r="K167" s="351" t="s">
        <v>64</v>
      </c>
      <c r="L167" s="345">
        <v>1.96</v>
      </c>
    </row>
    <row r="168" spans="1:12">
      <c r="A168" s="274"/>
      <c r="B168" s="32"/>
      <c r="C168" s="86"/>
      <c r="D168" s="100"/>
      <c r="E168" s="105"/>
      <c r="F168" s="106"/>
      <c r="G168" s="106"/>
      <c r="H168" s="106"/>
      <c r="I168" s="106"/>
      <c r="J168" s="106"/>
      <c r="K168" s="105"/>
      <c r="L168" s="107"/>
    </row>
    <row r="169" spans="1:12">
      <c r="A169" s="354"/>
      <c r="B169" s="256"/>
      <c r="C169" s="257"/>
      <c r="D169" s="258" t="s">
        <v>45</v>
      </c>
      <c r="E169" s="259"/>
      <c r="F169" s="260">
        <f>SUM(F160:F168)</f>
        <v>869</v>
      </c>
      <c r="G169" s="260">
        <f t="shared" ref="G169:J169" si="10">SUM(G160:G168)</f>
        <v>26.499999999999996</v>
      </c>
      <c r="H169" s="260">
        <f t="shared" si="10"/>
        <v>26.299999999999997</v>
      </c>
      <c r="I169" s="261">
        <f t="shared" si="10"/>
        <v>117</v>
      </c>
      <c r="J169" s="262">
        <f t="shared" si="10"/>
        <v>822</v>
      </c>
      <c r="K169" s="259"/>
      <c r="L169" s="263">
        <f>SUM(L160:L168)</f>
        <v>85</v>
      </c>
    </row>
    <row r="170" spans="1:12">
      <c r="A170" s="355">
        <f>A152</f>
        <v>2</v>
      </c>
      <c r="B170" s="223">
        <f>B152</f>
        <v>4</v>
      </c>
      <c r="C170" s="391" t="s">
        <v>65</v>
      </c>
      <c r="D170" s="392"/>
      <c r="E170" s="356"/>
      <c r="F170" s="357">
        <f>F159+F169</f>
        <v>1436</v>
      </c>
      <c r="G170" s="358">
        <f>G159+G169</f>
        <v>45.599999999999994</v>
      </c>
      <c r="H170" s="358">
        <f>H159+H169</f>
        <v>45.399999999999991</v>
      </c>
      <c r="I170" s="357">
        <f>I159+I169</f>
        <v>200.5</v>
      </c>
      <c r="J170" s="359">
        <f t="shared" ref="J170:L170" si="11">J159+J169</f>
        <v>1409.9</v>
      </c>
      <c r="K170" s="356"/>
      <c r="L170" s="360">
        <f t="shared" si="11"/>
        <v>145</v>
      </c>
    </row>
    <row r="171" spans="1:12">
      <c r="A171" s="21">
        <v>2</v>
      </c>
      <c r="B171" s="22">
        <v>5</v>
      </c>
      <c r="C171" s="78" t="s">
        <v>24</v>
      </c>
      <c r="D171" s="192" t="s">
        <v>25</v>
      </c>
      <c r="E171" s="361" t="s">
        <v>181</v>
      </c>
      <c r="F171" s="362">
        <v>200</v>
      </c>
      <c r="G171" s="363">
        <v>16.399999999999999</v>
      </c>
      <c r="H171" s="195">
        <v>18.7</v>
      </c>
      <c r="I171" s="161">
        <v>31</v>
      </c>
      <c r="J171" s="364">
        <v>380.8</v>
      </c>
      <c r="K171" s="365" t="s">
        <v>182</v>
      </c>
      <c r="L171" s="366">
        <v>51.57</v>
      </c>
    </row>
    <row r="172" spans="1:12">
      <c r="A172" s="31"/>
      <c r="B172" s="32"/>
      <c r="C172" s="86"/>
      <c r="D172" s="154" t="s">
        <v>29</v>
      </c>
      <c r="E172" s="88" t="s">
        <v>106</v>
      </c>
      <c r="F172" s="102">
        <v>207</v>
      </c>
      <c r="G172" s="233">
        <v>0.06</v>
      </c>
      <c r="H172" s="197">
        <v>0</v>
      </c>
      <c r="I172" s="27">
        <v>15</v>
      </c>
      <c r="J172" s="35">
        <v>62</v>
      </c>
      <c r="K172" s="367" t="s">
        <v>107</v>
      </c>
      <c r="L172" s="104">
        <v>2.56</v>
      </c>
    </row>
    <row r="173" spans="1:12">
      <c r="A173" s="31"/>
      <c r="B173" s="32"/>
      <c r="C173" s="86"/>
      <c r="D173" s="154" t="s">
        <v>33</v>
      </c>
      <c r="E173" s="88" t="s">
        <v>34</v>
      </c>
      <c r="F173" s="102">
        <v>28</v>
      </c>
      <c r="G173" s="233">
        <v>2.48</v>
      </c>
      <c r="H173" s="197">
        <v>0.1</v>
      </c>
      <c r="I173" s="27">
        <v>16.5</v>
      </c>
      <c r="J173" s="35">
        <v>59.4</v>
      </c>
      <c r="K173" s="368" t="s">
        <v>70</v>
      </c>
      <c r="L173" s="104">
        <v>2.4900000000000002</v>
      </c>
    </row>
    <row r="174" spans="1:12">
      <c r="A174" s="31"/>
      <c r="B174" s="32"/>
      <c r="C174" s="86"/>
      <c r="D174" s="154" t="s">
        <v>37</v>
      </c>
      <c r="E174" s="369" t="s">
        <v>111</v>
      </c>
      <c r="F174" s="370">
        <v>65</v>
      </c>
      <c r="G174" s="233">
        <v>0.2</v>
      </c>
      <c r="H174" s="197">
        <v>0.2</v>
      </c>
      <c r="I174" s="27">
        <v>21</v>
      </c>
      <c r="J174" s="35">
        <v>85.4</v>
      </c>
      <c r="K174" s="367" t="s">
        <v>183</v>
      </c>
      <c r="L174" s="104">
        <v>3.38</v>
      </c>
    </row>
    <row r="175" spans="1:12">
      <c r="A175" s="31"/>
      <c r="B175" s="32"/>
      <c r="C175" s="86"/>
      <c r="D175" s="100"/>
      <c r="E175" s="105"/>
      <c r="F175" s="106"/>
      <c r="G175" s="106"/>
      <c r="H175" s="106"/>
      <c r="I175" s="168"/>
      <c r="J175" s="371"/>
      <c r="K175" s="105"/>
      <c r="L175" s="107"/>
    </row>
    <row r="176" spans="1:12">
      <c r="A176" s="31"/>
      <c r="B176" s="32"/>
      <c r="C176" s="86"/>
      <c r="D176" s="100"/>
      <c r="E176" s="105"/>
      <c r="F176" s="106"/>
      <c r="G176" s="106"/>
      <c r="H176" s="106"/>
      <c r="I176" s="106"/>
      <c r="J176" s="106"/>
      <c r="K176" s="105"/>
      <c r="L176" s="107"/>
    </row>
    <row r="177" spans="1:12" ht="15.75" customHeight="1">
      <c r="A177" s="46"/>
      <c r="B177" s="47"/>
      <c r="C177" s="108"/>
      <c r="D177" s="138" t="s">
        <v>45</v>
      </c>
      <c r="E177" s="372"/>
      <c r="F177" s="372">
        <f>SUM(F171:F176)</f>
        <v>500</v>
      </c>
      <c r="G177" s="373">
        <f>SUM(G171:G176)</f>
        <v>19.139999999999997</v>
      </c>
      <c r="H177" s="372">
        <f>SUM(H171:H176)</f>
        <v>19</v>
      </c>
      <c r="I177" s="372">
        <f>SUM(I171:I176)</f>
        <v>83.5</v>
      </c>
      <c r="J177" s="374">
        <f>SUM(J171:J176)</f>
        <v>587.6</v>
      </c>
      <c r="K177" s="375"/>
      <c r="L177" s="376">
        <f>SUM(L171:L176)</f>
        <v>60.000000000000007</v>
      </c>
    </row>
    <row r="178" spans="1:12">
      <c r="A178" s="116">
        <f>A171</f>
        <v>2</v>
      </c>
      <c r="B178" s="117">
        <f>B171</f>
        <v>5</v>
      </c>
      <c r="C178" s="118" t="s">
        <v>46</v>
      </c>
      <c r="D178" s="154" t="s">
        <v>37</v>
      </c>
      <c r="E178" s="239" t="s">
        <v>184</v>
      </c>
      <c r="F178" s="120">
        <v>66</v>
      </c>
      <c r="G178" s="126">
        <v>1.4</v>
      </c>
      <c r="H178" s="126">
        <v>2.7</v>
      </c>
      <c r="I178" s="126">
        <v>3.1</v>
      </c>
      <c r="J178" s="127">
        <v>38.5</v>
      </c>
      <c r="K178" s="123" t="s">
        <v>76</v>
      </c>
      <c r="L178" s="132">
        <v>11.37</v>
      </c>
    </row>
    <row r="179" spans="1:12">
      <c r="A179" s="31"/>
      <c r="B179" s="32"/>
      <c r="C179" s="86"/>
      <c r="D179" s="154" t="s">
        <v>49</v>
      </c>
      <c r="E179" s="377" t="s">
        <v>185</v>
      </c>
      <c r="F179" s="120">
        <v>216</v>
      </c>
      <c r="G179" s="126">
        <v>8</v>
      </c>
      <c r="H179" s="126">
        <v>4.5999999999999996</v>
      </c>
      <c r="I179" s="126">
        <v>22.7</v>
      </c>
      <c r="J179" s="127">
        <v>84</v>
      </c>
      <c r="K179" s="123" t="s">
        <v>186</v>
      </c>
      <c r="L179" s="133">
        <v>17.39</v>
      </c>
    </row>
    <row r="180" spans="1:12">
      <c r="A180" s="31"/>
      <c r="B180" s="32"/>
      <c r="C180" s="86"/>
      <c r="D180" s="154" t="s">
        <v>52</v>
      </c>
      <c r="E180" s="239" t="s">
        <v>187</v>
      </c>
      <c r="F180" s="120">
        <v>100</v>
      </c>
      <c r="G180" s="126">
        <v>6</v>
      </c>
      <c r="H180" s="126">
        <v>9.5</v>
      </c>
      <c r="I180" s="126">
        <v>23.2</v>
      </c>
      <c r="J180" s="127">
        <v>261</v>
      </c>
      <c r="K180" s="123" t="s">
        <v>85</v>
      </c>
      <c r="L180" s="132">
        <v>30.91</v>
      </c>
    </row>
    <row r="181" spans="1:12">
      <c r="A181" s="31"/>
      <c r="B181" s="32"/>
      <c r="C181" s="86"/>
      <c r="D181" s="154" t="s">
        <v>55</v>
      </c>
      <c r="E181" s="239" t="s">
        <v>73</v>
      </c>
      <c r="F181" s="120">
        <v>160</v>
      </c>
      <c r="G181" s="126">
        <v>5.8</v>
      </c>
      <c r="H181" s="126">
        <v>6.5</v>
      </c>
      <c r="I181" s="126">
        <v>22</v>
      </c>
      <c r="J181" s="127">
        <v>180.4</v>
      </c>
      <c r="K181" s="123" t="s">
        <v>74</v>
      </c>
      <c r="L181" s="132">
        <v>7.54</v>
      </c>
    </row>
    <row r="182" spans="1:12">
      <c r="A182" s="31"/>
      <c r="B182" s="32"/>
      <c r="C182" s="86"/>
      <c r="D182" s="154" t="s">
        <v>58</v>
      </c>
      <c r="E182" s="239" t="s">
        <v>119</v>
      </c>
      <c r="F182" s="120">
        <v>200</v>
      </c>
      <c r="G182" s="126">
        <v>0.2</v>
      </c>
      <c r="H182" s="126">
        <v>0.2</v>
      </c>
      <c r="I182" s="126">
        <v>12</v>
      </c>
      <c r="J182" s="127">
        <v>112</v>
      </c>
      <c r="K182" s="123" t="s">
        <v>120</v>
      </c>
      <c r="L182" s="133">
        <v>11.56</v>
      </c>
    </row>
    <row r="183" spans="1:12">
      <c r="A183" s="31"/>
      <c r="B183" s="32"/>
      <c r="C183" s="86"/>
      <c r="D183" s="154" t="s">
        <v>33</v>
      </c>
      <c r="E183" s="239" t="s">
        <v>34</v>
      </c>
      <c r="F183" s="120">
        <v>40</v>
      </c>
      <c r="G183" s="101">
        <v>3.9</v>
      </c>
      <c r="H183" s="101">
        <v>1.9</v>
      </c>
      <c r="I183" s="101">
        <v>28.8</v>
      </c>
      <c r="J183" s="134">
        <v>116</v>
      </c>
      <c r="K183" s="123" t="s">
        <v>61</v>
      </c>
      <c r="L183" s="132">
        <v>3.56</v>
      </c>
    </row>
    <row r="184" spans="1:12">
      <c r="A184" s="31"/>
      <c r="B184" s="32"/>
      <c r="C184" s="86"/>
      <c r="D184" s="154" t="s">
        <v>62</v>
      </c>
      <c r="E184" s="239" t="s">
        <v>188</v>
      </c>
      <c r="F184" s="120">
        <v>30</v>
      </c>
      <c r="G184" s="126">
        <v>1.2</v>
      </c>
      <c r="H184" s="126">
        <v>1</v>
      </c>
      <c r="I184" s="126">
        <v>4.9000000000000004</v>
      </c>
      <c r="J184" s="127">
        <v>30</v>
      </c>
      <c r="K184" s="136" t="s">
        <v>64</v>
      </c>
      <c r="L184" s="132">
        <v>2.67</v>
      </c>
    </row>
    <row r="185" spans="1:12">
      <c r="A185" s="31"/>
      <c r="B185" s="32"/>
      <c r="C185" s="86"/>
      <c r="D185" s="100"/>
      <c r="E185" s="169"/>
      <c r="F185" s="168"/>
      <c r="G185" s="168"/>
      <c r="H185" s="168"/>
      <c r="I185" s="168"/>
      <c r="J185" s="168"/>
      <c r="K185" s="169"/>
      <c r="L185" s="378"/>
    </row>
    <row r="186" spans="1:12">
      <c r="A186" s="31"/>
      <c r="B186" s="32"/>
      <c r="C186" s="86"/>
      <c r="D186" s="100"/>
      <c r="E186" s="105"/>
      <c r="F186" s="106"/>
      <c r="G186" s="106"/>
      <c r="H186" s="106"/>
      <c r="I186" s="106"/>
      <c r="J186" s="106"/>
      <c r="K186" s="105"/>
      <c r="L186" s="107"/>
    </row>
    <row r="187" spans="1:12">
      <c r="A187" s="31"/>
      <c r="B187" s="32"/>
      <c r="C187" s="86"/>
      <c r="D187" s="170" t="s">
        <v>45</v>
      </c>
      <c r="E187" s="171"/>
      <c r="F187" s="174">
        <f>SUM(F178:F186)</f>
        <v>812</v>
      </c>
      <c r="G187" s="174">
        <f t="shared" ref="G187:J187" si="12">SUM(G178:G186)</f>
        <v>26.499999999999996</v>
      </c>
      <c r="H187" s="173">
        <f t="shared" si="12"/>
        <v>26.4</v>
      </c>
      <c r="I187" s="174">
        <f t="shared" si="12"/>
        <v>116.7</v>
      </c>
      <c r="J187" s="175">
        <f t="shared" si="12"/>
        <v>821.9</v>
      </c>
      <c r="K187" s="171"/>
      <c r="L187" s="176">
        <f>SUM(L178:L186)</f>
        <v>85.000000000000014</v>
      </c>
    </row>
    <row r="188" spans="1:12">
      <c r="A188" s="294">
        <f>A171</f>
        <v>2</v>
      </c>
      <c r="B188" s="379">
        <f>B171</f>
        <v>5</v>
      </c>
      <c r="C188" s="393" t="s">
        <v>65</v>
      </c>
      <c r="D188" s="394"/>
      <c r="E188" s="380"/>
      <c r="F188" s="381">
        <f>F177+F187</f>
        <v>1312</v>
      </c>
      <c r="G188" s="381">
        <f>G177+G187</f>
        <v>45.639999999999993</v>
      </c>
      <c r="H188" s="381">
        <f>H177+H187</f>
        <v>45.4</v>
      </c>
      <c r="I188" s="381">
        <f>I177+I187</f>
        <v>200.2</v>
      </c>
      <c r="J188" s="382">
        <f t="shared" ref="J188:L188" si="13">J177+J187</f>
        <v>1409.5</v>
      </c>
      <c r="K188" s="380"/>
      <c r="L188" s="383">
        <f t="shared" si="13"/>
        <v>145.00000000000003</v>
      </c>
    </row>
    <row r="189" spans="1:12">
      <c r="A189" s="384"/>
      <c r="B189" s="385"/>
      <c r="C189" s="395" t="s">
        <v>189</v>
      </c>
      <c r="D189" s="395"/>
      <c r="E189" s="395"/>
      <c r="F189" s="386">
        <f>(F23+F41+F60+F79+F98+F115+F134+F151+F170+F188)/(IF(F23=0,0,1)+IF(F41=0,0,1)+IF(F60=0,0,1)+IF(F79=0,0,1)+IF(F98=0,0,1)+IF(F115=0,0,1)+IF(F134=0,0,1)+IF(F151=0,0,1)+IF(F170=0,0,1)+IF(F188=0,0,1))</f>
        <v>1351.2</v>
      </c>
      <c r="G189" s="386">
        <f>(G23+G41+G60+G79+G98+G115+G134+G151+G170+G188)/(IF(G23=0,0,1)+IF(G41=0,0,1)+IF(G60=0,0,1)+IF(G79=0,0,1)+IF(G98=0,0,1)+IF(G115=0,0,1)+IF(G134=0,0,1)+IF(G151=0,0,1)+IF(G170=0,0,1)+IF(G188=0,0,1))</f>
        <v>45.496000000000002</v>
      </c>
      <c r="H189" s="386">
        <f>(H23+H41+H60+H79+H98+H115+H134+H151+H170+H188)/(IF(H23=0,0,1)+IF(H41=0,0,1)+IF(H60=0,0,1)+IF(H79=0,0,1)+IF(H98=0,0,1)+IF(H115=0,0,1)+IF(H134=0,0,1)+IF(H151=0,0,1)+IF(H170=0,0,1)+IF(H188=0,0,1))</f>
        <v>45.472999999999999</v>
      </c>
      <c r="I189" s="386">
        <f>(I23+I41+I60+I79+I98+I115+I134+I151+I170+I188)/(IF(I23=0,0,1)+IF(I41=0,0,1)+IF(I60=0,0,1)+IF(I79=0,0,1)+IF(I98=0,0,1)+IF(I115=0,0,1)+IF(I134=0,0,1)+IF(I151=0,0,1)+IF(I170=0,0,1)+IF(I188=0,0,1))</f>
        <v>200.483</v>
      </c>
      <c r="J189" s="386">
        <f>(J23+J41+J60+J79+J98+J115+J134+J151+J170+J188)/(IF(J23=0,0,1)+IF(J41=0,0,1)+IF(J60=0,0,1)+IF(J79=0,0,1)+IF(J98=0,0,1)+IF(J115=0,0,1)+IF(J134=0,0,1)+IF(J151=0,0,1)+IF(J170=0,0,1)+IF(J188=0,0,1))</f>
        <v>1409.95</v>
      </c>
      <c r="K189" s="387"/>
      <c r="L189" s="388">
        <f>(L23+L41+L60+L79+L98+L115+L134+L151+L170+L188)/(IF(L23=0,0,1)+IF(L41=0,0,1)+IF(L60=0,0,1)+IF(L79=0,0,1)+IF(L98=0,0,1)+IF(L115=0,0,1)+IF(L134=0,0,1)+IF(L151=0,0,1)+IF(L170=0,0,1)+IF(L188=0,0,1))</f>
        <v>145</v>
      </c>
    </row>
    <row r="193" spans="5:5">
      <c r="E193" s="1" t="s">
        <v>190</v>
      </c>
    </row>
  </sheetData>
  <mergeCells count="14">
    <mergeCell ref="C1:E1"/>
    <mergeCell ref="H1:K1"/>
    <mergeCell ref="H2:K2"/>
    <mergeCell ref="C23:D23"/>
    <mergeCell ref="C41:D41"/>
    <mergeCell ref="C151:D151"/>
    <mergeCell ref="C170:D170"/>
    <mergeCell ref="C188:D188"/>
    <mergeCell ref="C189:E189"/>
    <mergeCell ref="C60:D60"/>
    <mergeCell ref="C79:D79"/>
    <mergeCell ref="C98:D98"/>
    <mergeCell ref="C115:D115"/>
    <mergeCell ref="C134:D134"/>
  </mergeCells>
  <pageMargins left="0.31496062992125984" right="0.31496062992125984" top="0.15748031496062992" bottom="0.15748031496062992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7</cp:revision>
  <dcterms:created xsi:type="dcterms:W3CDTF">2022-05-16T14:23:56Z</dcterms:created>
  <dcterms:modified xsi:type="dcterms:W3CDTF">2024-09-25T07:42:19Z</dcterms:modified>
</cp:coreProperties>
</file>